
<file path=[Content_Types].xml><?xml version="1.0" encoding="utf-8"?>
<Types xmlns="http://schemas.openxmlformats.org/package/2006/content-types">
  <Default Extension="xml" ContentType="application/xml"/>
  <Default Extension="png" ContentType="image/pn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4030"/>
  <workbookPr autoCompressPictures="0"/>
  <bookViews>
    <workbookView xWindow="0" yWindow="0" windowWidth="20500" windowHeight="8560"/>
  </bookViews>
  <sheets>
    <sheet name="簡易診断枠組み" sheetId="103" r:id="rId1"/>
    <sheet name="コスト試算" sheetId="102" r:id="rId2"/>
    <sheet name="国立競技場建設適用手続き" sheetId="99" r:id="rId3"/>
    <sheet name="診断枠組み案" sheetId="98" r:id="rId4"/>
    <sheet name="計画関連クロノジーと今後の調整日程" sheetId="101" r:id="rId5"/>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0" i="103" l="1"/>
  <c r="L60" i="103"/>
  <c r="L57" i="103"/>
  <c r="L56" i="103"/>
  <c r="L55" i="103"/>
  <c r="L54" i="103"/>
  <c r="L53" i="103"/>
  <c r="K46" i="103"/>
  <c r="L46" i="103"/>
  <c r="K38" i="103"/>
  <c r="L38" i="103"/>
  <c r="L37" i="103"/>
  <c r="K36" i="103"/>
  <c r="L36" i="103"/>
  <c r="K23" i="103"/>
  <c r="L23" i="103"/>
  <c r="K20" i="103"/>
  <c r="L20" i="103"/>
  <c r="L17" i="103"/>
  <c r="L16" i="103"/>
  <c r="K15" i="103"/>
  <c r="L15" i="103"/>
  <c r="K14" i="103"/>
  <c r="L14" i="103"/>
  <c r="K13" i="103"/>
  <c r="L13" i="103"/>
  <c r="K12" i="103"/>
  <c r="L12" i="103"/>
  <c r="K5" i="103"/>
  <c r="L5" i="103"/>
  <c r="E25" i="102"/>
  <c r="G28" i="102"/>
  <c r="E18" i="102"/>
  <c r="E26" i="102"/>
  <c r="G10" i="102"/>
  <c r="G20" i="102"/>
  <c r="E19" i="102"/>
  <c r="G15" i="102"/>
  <c r="G16" i="102"/>
  <c r="G17" i="102"/>
  <c r="G18" i="102"/>
  <c r="G26" i="102"/>
  <c r="G29" i="102"/>
  <c r="G30" i="102"/>
  <c r="G31" i="102"/>
  <c r="G32" i="102"/>
  <c r="F18" i="102"/>
  <c r="F19" i="102"/>
  <c r="G19" i="102"/>
  <c r="K36" i="98"/>
  <c r="Q36" i="98"/>
  <c r="M36" i="98"/>
  <c r="N36" i="98"/>
  <c r="O36" i="98"/>
  <c r="L36" i="98"/>
  <c r="C59" i="98"/>
  <c r="D14" i="98"/>
  <c r="C14" i="98"/>
  <c r="D13" i="98"/>
  <c r="C13" i="98"/>
  <c r="D15" i="98"/>
  <c r="C15" i="98"/>
  <c r="D62" i="98"/>
  <c r="C62" i="98"/>
  <c r="D23" i="98"/>
  <c r="C23" i="98"/>
  <c r="D38" i="98"/>
  <c r="C38" i="98"/>
  <c r="D20" i="98"/>
  <c r="C20" i="98"/>
  <c r="D12" i="98"/>
  <c r="C12" i="98"/>
  <c r="D5" i="98"/>
  <c r="C5" i="98"/>
  <c r="D40" i="98"/>
  <c r="C40" i="98"/>
  <c r="D48" i="98"/>
  <c r="C48" i="98"/>
  <c r="C39" i="98"/>
  <c r="C17" i="98"/>
  <c r="C16" i="98"/>
  <c r="C57" i="98"/>
  <c r="C56" i="98"/>
  <c r="C55" i="98"/>
  <c r="C58" i="98"/>
  <c r="M60" i="98"/>
  <c r="M73" i="98"/>
</calcChain>
</file>

<file path=xl/comments1.xml><?xml version="1.0" encoding="utf-8"?>
<comments xmlns="http://schemas.openxmlformats.org/spreadsheetml/2006/main">
  <authors>
    <author>ohno</author>
    <author>桑原洋一</author>
  </authors>
  <commentList>
    <comment ref="L34" authorId="0">
      <text>
        <r>
          <rPr>
            <b/>
            <sz val="9"/>
            <color indexed="81"/>
            <rFont val="ＭＳ Ｐゴシック"/>
            <family val="3"/>
            <charset val="128"/>
          </rPr>
          <t xml:space="preserve">5月の基本設計案では210,878㎡に縮小。
当初のザハ案は29万㎡。
</t>
        </r>
      </text>
    </comment>
    <comment ref="M68" authorId="1">
      <text>
        <r>
          <rPr>
            <sz val="9"/>
            <color indexed="81"/>
            <rFont val="ＭＳ Ｐゴシック"/>
            <family val="3"/>
            <charset val="128"/>
          </rPr>
          <t>現在、基本設計が中断している模様</t>
        </r>
      </text>
    </comment>
  </commentList>
</comments>
</file>

<file path=xl/sharedStrings.xml><?xml version="1.0" encoding="utf-8"?>
<sst xmlns="http://schemas.openxmlformats.org/spreadsheetml/2006/main" count="879" uniqueCount="540">
  <si>
    <t>中高層建築物の建築に係る紛争の予防と調整に関する条例</t>
    <rPh sb="0" eb="3">
      <t>チュウコウソウ</t>
    </rPh>
    <rPh sb="3" eb="5">
      <t>ケンチク</t>
    </rPh>
    <rPh sb="5" eb="6">
      <t>ブツ</t>
    </rPh>
    <rPh sb="7" eb="9">
      <t>ケンチク</t>
    </rPh>
    <rPh sb="10" eb="11">
      <t>カカワ</t>
    </rPh>
    <rPh sb="12" eb="14">
      <t>フンソウ</t>
    </rPh>
    <rPh sb="15" eb="17">
      <t>ヨボウ</t>
    </rPh>
    <rPh sb="18" eb="20">
      <t>チョウセイ</t>
    </rPh>
    <rPh sb="21" eb="22">
      <t>カン</t>
    </rPh>
    <rPh sb="24" eb="26">
      <t>ジョウレイ</t>
    </rPh>
    <phoneticPr fontId="1"/>
  </si>
  <si>
    <t>建築物環境計画書制度</t>
    <rPh sb="0" eb="3">
      <t>ケンチクブツ</t>
    </rPh>
    <rPh sb="3" eb="5">
      <t>カンキョウ</t>
    </rPh>
    <rPh sb="5" eb="8">
      <t>ケイカクショ</t>
    </rPh>
    <rPh sb="8" eb="10">
      <t>セイド</t>
    </rPh>
    <phoneticPr fontId="1"/>
  </si>
  <si>
    <t>除却届（建築基準法第15条第1項）：既存建築物撤去</t>
    <rPh sb="18" eb="20">
      <t>キソン</t>
    </rPh>
    <rPh sb="20" eb="23">
      <t>ケンチクブツ</t>
    </rPh>
    <rPh sb="23" eb="25">
      <t>テッキョ</t>
    </rPh>
    <phoneticPr fontId="1"/>
  </si>
  <si>
    <t>　</t>
    <phoneticPr fontId="1"/>
  </si>
  <si>
    <t>項目</t>
    <rPh sb="0" eb="2">
      <t>コウモク</t>
    </rPh>
    <phoneticPr fontId="1"/>
  </si>
  <si>
    <t>景観</t>
    <rPh sb="0" eb="2">
      <t>ケイカン</t>
    </rPh>
    <phoneticPr fontId="1"/>
  </si>
  <si>
    <t>大気等の状況の変化の程度</t>
    <rPh sb="0" eb="2">
      <t>タイキ</t>
    </rPh>
    <rPh sb="2" eb="3">
      <t>トウ</t>
    </rPh>
    <rPh sb="4" eb="6">
      <t>ジョウキョウ</t>
    </rPh>
    <rPh sb="7" eb="9">
      <t>ヘンカ</t>
    </rPh>
    <rPh sb="10" eb="12">
      <t>テイド</t>
    </rPh>
    <phoneticPr fontId="1"/>
  </si>
  <si>
    <t>日影</t>
    <rPh sb="0" eb="2">
      <t>ヒカゲ</t>
    </rPh>
    <phoneticPr fontId="1"/>
  </si>
  <si>
    <t>交通渋滞</t>
    <rPh sb="0" eb="2">
      <t>コウツウ</t>
    </rPh>
    <rPh sb="2" eb="4">
      <t>ジュウタイ</t>
    </rPh>
    <phoneticPr fontId="1"/>
  </si>
  <si>
    <t>騒音振動</t>
    <rPh sb="0" eb="2">
      <t>ソウオン</t>
    </rPh>
    <rPh sb="2" eb="4">
      <t>シンドウ</t>
    </rPh>
    <phoneticPr fontId="1"/>
  </si>
  <si>
    <t>温暖効果ガス</t>
    <rPh sb="0" eb="2">
      <t>オンダン</t>
    </rPh>
    <rPh sb="2" eb="4">
      <t>コウカ</t>
    </rPh>
    <phoneticPr fontId="1"/>
  </si>
  <si>
    <t>歴史的価値</t>
    <rPh sb="0" eb="3">
      <t>レキシテキ</t>
    </rPh>
    <rPh sb="3" eb="5">
      <t>カチ</t>
    </rPh>
    <phoneticPr fontId="1"/>
  </si>
  <si>
    <t>風致地区との適合性</t>
    <rPh sb="0" eb="2">
      <t>フウチ</t>
    </rPh>
    <rPh sb="2" eb="4">
      <t>チク</t>
    </rPh>
    <rPh sb="6" eb="9">
      <t>テキゴウセイ</t>
    </rPh>
    <phoneticPr fontId="1"/>
  </si>
  <si>
    <t>都アセス環境項目（抜粋）</t>
    <rPh sb="0" eb="1">
      <t>ト</t>
    </rPh>
    <rPh sb="4" eb="6">
      <t>カンキョウ</t>
    </rPh>
    <rPh sb="6" eb="8">
      <t>コウモク</t>
    </rPh>
    <rPh sb="9" eb="11">
      <t>バッスイ</t>
    </rPh>
    <phoneticPr fontId="1"/>
  </si>
  <si>
    <t>局地的風向</t>
    <rPh sb="0" eb="3">
      <t>キョクチテキ</t>
    </rPh>
    <rPh sb="3" eb="5">
      <t>フウコウ</t>
    </rPh>
    <phoneticPr fontId="1"/>
  </si>
  <si>
    <t>気温</t>
    <rPh sb="0" eb="2">
      <t>キオン</t>
    </rPh>
    <phoneticPr fontId="1"/>
  </si>
  <si>
    <t>現行</t>
    <rPh sb="0" eb="2">
      <t>ゲンコウ</t>
    </rPh>
    <phoneticPr fontId="1"/>
  </si>
  <si>
    <t>久米設計案3</t>
    <rPh sb="0" eb="2">
      <t>クメ</t>
    </rPh>
    <rPh sb="2" eb="4">
      <t>セッケイ</t>
    </rPh>
    <rPh sb="4" eb="5">
      <t>アン</t>
    </rPh>
    <phoneticPr fontId="1"/>
  </si>
  <si>
    <t>バリアフリー対応</t>
    <rPh sb="6" eb="8">
      <t>タイオウ</t>
    </rPh>
    <phoneticPr fontId="1"/>
  </si>
  <si>
    <t>○</t>
    <phoneticPr fontId="1"/>
  </si>
  <si>
    <t>○</t>
    <phoneticPr fontId="1"/>
  </si>
  <si>
    <t>客席屋根</t>
    <rPh sb="0" eb="2">
      <t>キャクセキ</t>
    </rPh>
    <rPh sb="2" eb="4">
      <t>ヤネ</t>
    </rPh>
    <phoneticPr fontId="1"/>
  </si>
  <si>
    <t>スタンド部全体屋根</t>
    <rPh sb="4" eb="5">
      <t>ブ</t>
    </rPh>
    <rPh sb="5" eb="7">
      <t>ゼンタイ</t>
    </rPh>
    <rPh sb="7" eb="9">
      <t>ヤネ</t>
    </rPh>
    <phoneticPr fontId="1"/>
  </si>
  <si>
    <t>×</t>
    <phoneticPr fontId="1"/>
  </si>
  <si>
    <t>基本設計</t>
    <rPh sb="0" eb="2">
      <t>キホン</t>
    </rPh>
    <rPh sb="2" eb="4">
      <t>セッケイ</t>
    </rPh>
    <phoneticPr fontId="1"/>
  </si>
  <si>
    <t>実施設計</t>
    <rPh sb="0" eb="2">
      <t>ジッシ</t>
    </rPh>
    <rPh sb="2" eb="4">
      <t>セッケイ</t>
    </rPh>
    <phoneticPr fontId="1"/>
  </si>
  <si>
    <t>構造評定・大臣認定・確認申請</t>
    <rPh sb="0" eb="2">
      <t>コウゾウ</t>
    </rPh>
    <rPh sb="2" eb="4">
      <t>ヒョウテイ</t>
    </rPh>
    <rPh sb="5" eb="7">
      <t>ダイジン</t>
    </rPh>
    <rPh sb="7" eb="9">
      <t>ニンテイ</t>
    </rPh>
    <rPh sb="10" eb="12">
      <t>カクニン</t>
    </rPh>
    <rPh sb="12" eb="14">
      <t>シンセイ</t>
    </rPh>
    <phoneticPr fontId="1"/>
  </si>
  <si>
    <t>解体</t>
    <rPh sb="0" eb="2">
      <t>カイタイ</t>
    </rPh>
    <phoneticPr fontId="1"/>
  </si>
  <si>
    <t>改修一部立替工事</t>
    <rPh sb="0" eb="2">
      <t>カイシュウ</t>
    </rPh>
    <rPh sb="2" eb="4">
      <t>イチブ</t>
    </rPh>
    <rPh sb="4" eb="6">
      <t>タテカエ</t>
    </rPh>
    <rPh sb="6" eb="8">
      <t>コウジ</t>
    </rPh>
    <phoneticPr fontId="1"/>
  </si>
  <si>
    <t>高さ（m)</t>
    <rPh sb="0" eb="1">
      <t>タカ</t>
    </rPh>
    <phoneticPr fontId="1"/>
  </si>
  <si>
    <t>明治公園を編入</t>
    <rPh sb="0" eb="2">
      <t>メイジ</t>
    </rPh>
    <rPh sb="2" eb="4">
      <t>コウエン</t>
    </rPh>
    <rPh sb="5" eb="7">
      <t>ヘンニュウ</t>
    </rPh>
    <phoneticPr fontId="1"/>
  </si>
  <si>
    <t>×</t>
    <phoneticPr fontId="1"/>
  </si>
  <si>
    <t>○</t>
    <phoneticPr fontId="1"/>
  </si>
  <si>
    <t>大野案Ａ</t>
    <rPh sb="0" eb="2">
      <t>オオノ</t>
    </rPh>
    <rPh sb="2" eb="3">
      <t>アン</t>
    </rPh>
    <phoneticPr fontId="1"/>
  </si>
  <si>
    <t>大野案Ｃ</t>
    <rPh sb="0" eb="2">
      <t>オオノ</t>
    </rPh>
    <rPh sb="2" eb="3">
      <t>アン</t>
    </rPh>
    <phoneticPr fontId="1"/>
  </si>
  <si>
    <t>西側緑地を編入</t>
    <rPh sb="0" eb="2">
      <t>ニシガワ</t>
    </rPh>
    <rPh sb="2" eb="4">
      <t>リョクチ</t>
    </rPh>
    <rPh sb="5" eb="7">
      <t>ヘンニュウ</t>
    </rPh>
    <phoneticPr fontId="1"/>
  </si>
  <si>
    <t>x</t>
    <phoneticPr fontId="1"/>
  </si>
  <si>
    <t>○</t>
    <phoneticPr fontId="1"/>
  </si>
  <si>
    <t>緑地面積増減</t>
    <rPh sb="0" eb="2">
      <t>リョクチ</t>
    </rPh>
    <rPh sb="2" eb="4">
      <t>メンセキ</t>
    </rPh>
    <rPh sb="4" eb="6">
      <t>ゾウゲン</t>
    </rPh>
    <phoneticPr fontId="1"/>
  </si>
  <si>
    <t>レーン</t>
    <phoneticPr fontId="1"/>
  </si>
  <si>
    <t>竣工目標日</t>
    <rPh sb="0" eb="2">
      <t>シュンコウ</t>
    </rPh>
    <rPh sb="2" eb="4">
      <t>モクヒョウ</t>
    </rPh>
    <rPh sb="4" eb="5">
      <t>ビ</t>
    </rPh>
    <phoneticPr fontId="1"/>
  </si>
  <si>
    <t>解体時アスベスト飛散</t>
    <rPh sb="0" eb="2">
      <t>カイタイ</t>
    </rPh>
    <rPh sb="2" eb="3">
      <t>ジ</t>
    </rPh>
    <rPh sb="8" eb="10">
      <t>ヒサン</t>
    </rPh>
    <phoneticPr fontId="1"/>
  </si>
  <si>
    <t>解体新築</t>
    <rPh sb="0" eb="2">
      <t>カイタイ</t>
    </rPh>
    <rPh sb="2" eb="4">
      <t>シンチク</t>
    </rPh>
    <phoneticPr fontId="1"/>
  </si>
  <si>
    <t>改修</t>
    <rPh sb="0" eb="2">
      <t>カイシュウ</t>
    </rPh>
    <phoneticPr fontId="1"/>
  </si>
  <si>
    <t>IOC Agenda 21</t>
    <phoneticPr fontId="1"/>
  </si>
  <si>
    <t>第二は重層的なプログラム。陸上競技、ラグビー、サッカーといった異なるスポーツに対応した臨場感ある観客席の在り方が求められる一方、コンサートなどの文化的な活用を可能とするために可動式の屋根や、芝生のメンテナンスのための技術が必須である。</t>
    <phoneticPr fontId="1"/>
  </si>
  <si>
    <t xml:space="preserve">第三は建設スケジュール。新競技場は、すでに2019年に開催が決定しているラグビー・ワールドカップ、2020年の招致を目指すオリンピック・パラリンピックのメインスタジアムとなることが決まっている。このタイトなスケジュールの中で設計から建設までを完遂しうる建築でなければならない。 </t>
    <phoneticPr fontId="1"/>
  </si>
  <si>
    <t>第一は規模条件。現代の大規模なスポーツ国際大会の開催には80,000人を収容できる会場が必要だ。その巨大スケールのボリュームを、絵画館や神宮球場、東京体育館などが隣接する狭い敷地の中に無理なく収めなければならない。</t>
    <phoneticPr fontId="1"/>
  </si>
  <si>
    <t>±0</t>
    <phoneticPr fontId="1"/>
  </si>
  <si>
    <t>延床面積（㎡）</t>
    <rPh sb="0" eb="1">
      <t>ノベ</t>
    </rPh>
    <rPh sb="1" eb="4">
      <t>ユカメンセキ</t>
    </rPh>
    <phoneticPr fontId="1"/>
  </si>
  <si>
    <t>解体規模・工数</t>
    <rPh sb="0" eb="2">
      <t>カイタイ</t>
    </rPh>
    <rPh sb="2" eb="4">
      <t>キボ</t>
    </rPh>
    <rPh sb="5" eb="7">
      <t>コウスウ</t>
    </rPh>
    <phoneticPr fontId="1"/>
  </si>
  <si>
    <t>建設工程</t>
    <rPh sb="0" eb="2">
      <t>ケンセツ</t>
    </rPh>
    <rPh sb="2" eb="4">
      <t>コウテイ</t>
    </rPh>
    <phoneticPr fontId="1"/>
  </si>
  <si>
    <t>情報公開と周知の状況</t>
    <rPh sb="0" eb="2">
      <t>ジョウホウ</t>
    </rPh>
    <rPh sb="2" eb="4">
      <t>コウカイ</t>
    </rPh>
    <rPh sb="5" eb="7">
      <t>シュウチ</t>
    </rPh>
    <rPh sb="8" eb="10">
      <t>ジョウキョウ</t>
    </rPh>
    <phoneticPr fontId="1"/>
  </si>
  <si>
    <t>JSＣホームページ上で公開</t>
    <rPh sb="9" eb="10">
      <t>ジョウ</t>
    </rPh>
    <rPh sb="11" eb="13">
      <t>コウカイ</t>
    </rPh>
    <phoneticPr fontId="1"/>
  </si>
  <si>
    <t>全工程（ケ月）</t>
    <rPh sb="0" eb="1">
      <t>ゼン</t>
    </rPh>
    <rPh sb="1" eb="3">
      <t>コウテイ</t>
    </rPh>
    <rPh sb="5" eb="6">
      <t>ツキ</t>
    </rPh>
    <phoneticPr fontId="1"/>
  </si>
  <si>
    <t>着工日(解体）</t>
    <rPh sb="0" eb="3">
      <t>チャッコウビ</t>
    </rPh>
    <rPh sb="4" eb="6">
      <t>カイタイ</t>
    </rPh>
    <phoneticPr fontId="1"/>
  </si>
  <si>
    <t>着工日(本体）</t>
    <rPh sb="0" eb="3">
      <t>チャッコウビ</t>
    </rPh>
    <rPh sb="4" eb="6">
      <t>ホンタイ</t>
    </rPh>
    <phoneticPr fontId="1"/>
  </si>
  <si>
    <t>x</t>
    <phoneticPr fontId="1"/>
  </si>
  <si>
    <t>Rugby World Cup 2019/9/6</t>
    <phoneticPr fontId="1"/>
  </si>
  <si>
    <t>Oympic 2020/7/24</t>
    <phoneticPr fontId="1"/>
  </si>
  <si>
    <t>ザハ案　　　工程のみ公開</t>
    <rPh sb="2" eb="3">
      <t>アン</t>
    </rPh>
    <rPh sb="6" eb="8">
      <t>コウテイ</t>
    </rPh>
    <rPh sb="10" eb="12">
      <t>コウカイ</t>
    </rPh>
    <phoneticPr fontId="1"/>
  </si>
  <si>
    <t>環境アセス、ならびに関連条例審査との連携欠如</t>
    <rPh sb="0" eb="2">
      <t>カンキョウ</t>
    </rPh>
    <rPh sb="10" eb="12">
      <t>カンレン</t>
    </rPh>
    <rPh sb="12" eb="14">
      <t>ジョウレイ</t>
    </rPh>
    <rPh sb="14" eb="16">
      <t>シンサ</t>
    </rPh>
    <rPh sb="18" eb="20">
      <t>レンケイ</t>
    </rPh>
    <rPh sb="20" eb="22">
      <t>ケツジョ</t>
    </rPh>
    <phoneticPr fontId="1"/>
  </si>
  <si>
    <t>既存の森林の保護が評価されていない</t>
    <rPh sb="0" eb="2">
      <t>キソン</t>
    </rPh>
    <rPh sb="3" eb="5">
      <t>シンリン</t>
    </rPh>
    <rPh sb="6" eb="8">
      <t>ホゴ</t>
    </rPh>
    <rPh sb="9" eb="11">
      <t>ヒョウカ</t>
    </rPh>
    <phoneticPr fontId="1"/>
  </si>
  <si>
    <t>中長期的な維持財源、恒久的な環境変化に関して、現計画は評価していない。</t>
    <rPh sb="0" eb="4">
      <t>チュウチョウキテキ</t>
    </rPh>
    <rPh sb="5" eb="7">
      <t>イジ</t>
    </rPh>
    <rPh sb="7" eb="9">
      <t>ザイゲン</t>
    </rPh>
    <rPh sb="10" eb="13">
      <t>コウキュウテキ</t>
    </rPh>
    <rPh sb="14" eb="16">
      <t>カンキョウ</t>
    </rPh>
    <rPh sb="16" eb="18">
      <t>ヘンカ</t>
    </rPh>
    <rPh sb="19" eb="20">
      <t>カン</t>
    </rPh>
    <rPh sb="23" eb="24">
      <t>ゲン</t>
    </rPh>
    <rPh sb="24" eb="26">
      <t>ケイカク</t>
    </rPh>
    <rPh sb="27" eb="29">
      <t>ヒョウカ</t>
    </rPh>
    <phoneticPr fontId="1"/>
  </si>
  <si>
    <t>322はまさに風致地区の精神の尊重とも言うべき条項で、現計画では配慮されていない。</t>
    <rPh sb="7" eb="9">
      <t>フウチ</t>
    </rPh>
    <rPh sb="9" eb="11">
      <t>チク</t>
    </rPh>
    <rPh sb="12" eb="14">
      <t>セイシン</t>
    </rPh>
    <rPh sb="15" eb="17">
      <t>ソンチョウ</t>
    </rPh>
    <rPh sb="19" eb="20">
      <t>イ</t>
    </rPh>
    <rPh sb="23" eb="25">
      <t>ジョウコウ</t>
    </rPh>
    <rPh sb="27" eb="28">
      <t>ゲン</t>
    </rPh>
    <rPh sb="28" eb="30">
      <t>ケイカク</t>
    </rPh>
    <rPh sb="32" eb="34">
      <t>ハイリョ</t>
    </rPh>
    <phoneticPr fontId="1"/>
  </si>
  <si>
    <t>気温インパクトの顕著な差異の有無</t>
    <rPh sb="0" eb="2">
      <t>キオン</t>
    </rPh>
    <rPh sb="8" eb="10">
      <t>ケンチョ</t>
    </rPh>
    <rPh sb="11" eb="13">
      <t>サイ</t>
    </rPh>
    <rPh sb="14" eb="16">
      <t>ウム</t>
    </rPh>
    <phoneticPr fontId="1"/>
  </si>
  <si>
    <t>気温、解体時アスベスト、廃棄物</t>
    <rPh sb="0" eb="2">
      <t>キオン</t>
    </rPh>
    <rPh sb="3" eb="5">
      <t>カイタイ</t>
    </rPh>
    <rPh sb="5" eb="6">
      <t>ジ</t>
    </rPh>
    <rPh sb="12" eb="15">
      <t>ハイキブツ</t>
    </rPh>
    <phoneticPr fontId="1"/>
  </si>
  <si>
    <t>テクニカルな仕様要求に終始し、アジェンダ21の指針との実務的連携が弱い、モノづくり日本が前面に出ているトーン</t>
    <rPh sb="6" eb="8">
      <t>シヨウ</t>
    </rPh>
    <rPh sb="8" eb="10">
      <t>ヨウキュウ</t>
    </rPh>
    <rPh sb="11" eb="13">
      <t>シュウシ</t>
    </rPh>
    <rPh sb="23" eb="25">
      <t>シシン</t>
    </rPh>
    <rPh sb="27" eb="30">
      <t>ジツムテキ</t>
    </rPh>
    <rPh sb="30" eb="32">
      <t>レンケイ</t>
    </rPh>
    <rPh sb="33" eb="34">
      <t>ヨワ</t>
    </rPh>
    <rPh sb="41" eb="43">
      <t>ニホン</t>
    </rPh>
    <rPh sb="44" eb="46">
      <t>ゼンメン</t>
    </rPh>
    <rPh sb="47" eb="48">
      <t>デ</t>
    </rPh>
    <phoneticPr fontId="1"/>
  </si>
  <si>
    <t>JSＣホームページ上で公開</t>
    <phoneticPr fontId="1"/>
  </si>
  <si>
    <t>Agenda21をどのように解釈してデザインの募集要項、でサインの審査指標が策定されたｋは不明。手続きの状況の分析からはAgenda２１を起点とした計画策定というよりは、神宮外苑の都市計画構想を起点として落とし込まれているのではないか</t>
    <rPh sb="14" eb="16">
      <t>カイシャク</t>
    </rPh>
    <rPh sb="23" eb="25">
      <t>ボシュウ</t>
    </rPh>
    <rPh sb="25" eb="27">
      <t>ヨウコウ</t>
    </rPh>
    <rPh sb="33" eb="35">
      <t>シンサ</t>
    </rPh>
    <rPh sb="35" eb="37">
      <t>シヒョウ</t>
    </rPh>
    <rPh sb="38" eb="40">
      <t>サクテイ</t>
    </rPh>
    <rPh sb="45" eb="47">
      <t>フメイ</t>
    </rPh>
    <rPh sb="48" eb="50">
      <t>テツヅ</t>
    </rPh>
    <rPh sb="52" eb="54">
      <t>ジョウキョウ</t>
    </rPh>
    <rPh sb="55" eb="57">
      <t>ブンセキ</t>
    </rPh>
    <rPh sb="69" eb="71">
      <t>キテン</t>
    </rPh>
    <rPh sb="74" eb="76">
      <t>ケイカク</t>
    </rPh>
    <rPh sb="76" eb="78">
      <t>サクテイ</t>
    </rPh>
    <rPh sb="85" eb="87">
      <t>ジングウ</t>
    </rPh>
    <rPh sb="87" eb="89">
      <t>ガイエン</t>
    </rPh>
    <rPh sb="90" eb="92">
      <t>トシ</t>
    </rPh>
    <rPh sb="92" eb="94">
      <t>ケイカク</t>
    </rPh>
    <rPh sb="94" eb="96">
      <t>コウソウ</t>
    </rPh>
    <rPh sb="97" eb="99">
      <t>キテン</t>
    </rPh>
    <rPh sb="102" eb="103">
      <t>オ</t>
    </rPh>
    <rPh sb="105" eb="106">
      <t>コ</t>
    </rPh>
    <phoneticPr fontId="1"/>
  </si>
  <si>
    <t>メインスタジアムの現計画とIOC　Agenda21の整合性に関しての公式な見解は、JSCからも都からもない</t>
    <rPh sb="9" eb="10">
      <t>ゲン</t>
    </rPh>
    <rPh sb="10" eb="12">
      <t>ケイカク</t>
    </rPh>
    <rPh sb="26" eb="29">
      <t>セイゴウセイ</t>
    </rPh>
    <rPh sb="30" eb="31">
      <t>カン</t>
    </rPh>
    <rPh sb="34" eb="36">
      <t>コウシキ</t>
    </rPh>
    <rPh sb="37" eb="39">
      <t>ケンカイ</t>
    </rPh>
    <rPh sb="47" eb="48">
      <t>ト</t>
    </rPh>
    <phoneticPr fontId="1"/>
  </si>
  <si>
    <t>都アセスから洩れている項目</t>
    <rPh sb="0" eb="1">
      <t>ト</t>
    </rPh>
    <rPh sb="6" eb="7">
      <t>モ</t>
    </rPh>
    <rPh sb="11" eb="13">
      <t>コウモク</t>
    </rPh>
    <phoneticPr fontId="1"/>
  </si>
  <si>
    <t>財政持続可能性</t>
    <rPh sb="0" eb="2">
      <t>ザイセイ</t>
    </rPh>
    <rPh sb="2" eb="4">
      <t>ジゾク</t>
    </rPh>
    <rPh sb="4" eb="7">
      <t>カノウセイ</t>
    </rPh>
    <phoneticPr fontId="1"/>
  </si>
  <si>
    <t>現時点、評価書日程が公開されていない</t>
    <rPh sb="0" eb="3">
      <t>ゲンジテン</t>
    </rPh>
    <rPh sb="4" eb="6">
      <t>ヒョウカ</t>
    </rPh>
    <rPh sb="6" eb="7">
      <t>ショ</t>
    </rPh>
    <rPh sb="7" eb="9">
      <t>ニッテイ</t>
    </rPh>
    <rPh sb="10" eb="12">
      <t>コウカイ</t>
    </rPh>
    <phoneticPr fontId="1"/>
  </si>
  <si>
    <t>遅くとも、解体着工前に周辺関係住民へ説明要</t>
    <rPh sb="0" eb="1">
      <t>オソ</t>
    </rPh>
    <rPh sb="5" eb="7">
      <t>カイタイ</t>
    </rPh>
    <rPh sb="7" eb="9">
      <t>チャッコウ</t>
    </rPh>
    <rPh sb="9" eb="10">
      <t>マエ</t>
    </rPh>
    <rPh sb="11" eb="13">
      <t>シュウヘン</t>
    </rPh>
    <rPh sb="13" eb="15">
      <t>カンケイ</t>
    </rPh>
    <rPh sb="15" eb="17">
      <t>ジュウミン</t>
    </rPh>
    <rPh sb="18" eb="20">
      <t>セツメイ</t>
    </rPh>
    <rPh sb="20" eb="21">
      <t>ヨウ</t>
    </rPh>
    <phoneticPr fontId="1"/>
  </si>
  <si>
    <t>3) 2014.5.31産経ニュース 舛添知事「都が５００億円を負担するというのは、まったくの白紙。国からはまったく話がない」と改めて述べ、「基本は国立競技場ですから、国がおやりください」</t>
    <rPh sb="19" eb="21">
      <t>マスゾエ</t>
    </rPh>
    <rPh sb="21" eb="23">
      <t>チジ</t>
    </rPh>
    <phoneticPr fontId="1"/>
  </si>
  <si>
    <t>JSC、あるいは審査委員会による本条項の解釈ならびに選択の際に配慮した結果は公開はされていない</t>
    <rPh sb="8" eb="10">
      <t>シンサ</t>
    </rPh>
    <rPh sb="10" eb="13">
      <t>イインカイ</t>
    </rPh>
    <rPh sb="16" eb="17">
      <t>ホン</t>
    </rPh>
    <rPh sb="17" eb="19">
      <t>ジョウコウ</t>
    </rPh>
    <rPh sb="20" eb="22">
      <t>カイシャク</t>
    </rPh>
    <rPh sb="26" eb="28">
      <t>センタク</t>
    </rPh>
    <rPh sb="29" eb="30">
      <t>サイ</t>
    </rPh>
    <rPh sb="31" eb="33">
      <t>ハイリョ</t>
    </rPh>
    <rPh sb="35" eb="37">
      <t>ケッカ</t>
    </rPh>
    <rPh sb="38" eb="40">
      <t>コウカイ</t>
    </rPh>
    <phoneticPr fontId="1"/>
  </si>
  <si>
    <t>n.a.</t>
    <phoneticPr fontId="1"/>
  </si>
  <si>
    <t>×</t>
    <phoneticPr fontId="1"/>
  </si>
  <si>
    <t>伊東案</t>
    <rPh sb="0" eb="2">
      <t>イトウ</t>
    </rPh>
    <rPh sb="2" eb="3">
      <t>アン</t>
    </rPh>
    <phoneticPr fontId="1"/>
  </si>
  <si>
    <t>今川案</t>
    <rPh sb="0" eb="2">
      <t>イマガワ</t>
    </rPh>
    <rPh sb="2" eb="3">
      <t>アン</t>
    </rPh>
    <phoneticPr fontId="1"/>
  </si>
  <si>
    <t>○</t>
    <phoneticPr fontId="1"/>
  </si>
  <si>
    <t>○</t>
    <phoneticPr fontId="1"/>
  </si>
  <si>
    <t>50以内</t>
    <rPh sb="2" eb="4">
      <t>イナイ</t>
    </rPh>
    <phoneticPr fontId="1"/>
  </si>
  <si>
    <t>　</t>
    <phoneticPr fontId="1"/>
  </si>
  <si>
    <t>　</t>
    <phoneticPr fontId="1"/>
  </si>
  <si>
    <t>ﾍﾞﾙﾘﾝ、ﾚｱﾙﾏﾄﾞﾘｯﾄﾞ</t>
    <phoneticPr fontId="1"/>
  </si>
  <si>
    <t>　</t>
    <phoneticPr fontId="1"/>
  </si>
  <si>
    <t>○</t>
    <phoneticPr fontId="1"/>
  </si>
  <si>
    <t>適用される根拠法、条例等</t>
    <rPh sb="0" eb="2">
      <t>テキヨウ</t>
    </rPh>
    <rPh sb="5" eb="7">
      <t>コンキョ</t>
    </rPh>
    <rPh sb="7" eb="8">
      <t>ホウ</t>
    </rPh>
    <rPh sb="9" eb="11">
      <t>ジョウレイ</t>
    </rPh>
    <rPh sb="11" eb="12">
      <t>トウ</t>
    </rPh>
    <phoneticPr fontId="1"/>
  </si>
  <si>
    <t>独立行政法人日本スポーツ振興センタ-法</t>
    <rPh sb="0" eb="2">
      <t>ドクリツ</t>
    </rPh>
    <rPh sb="2" eb="4">
      <t>ギョウセイ</t>
    </rPh>
    <rPh sb="4" eb="6">
      <t>ホウジン</t>
    </rPh>
    <rPh sb="6" eb="8">
      <t>ニホン</t>
    </rPh>
    <rPh sb="12" eb="14">
      <t>シンコウ</t>
    </rPh>
    <rPh sb="18" eb="19">
      <t>ホウ</t>
    </rPh>
    <phoneticPr fontId="1"/>
  </si>
  <si>
    <t>東京都環境影響評価条例</t>
    <rPh sb="0" eb="2">
      <t>トウキョウ</t>
    </rPh>
    <rPh sb="2" eb="3">
      <t>ト</t>
    </rPh>
    <rPh sb="3" eb="5">
      <t>カンキョウ</t>
    </rPh>
    <rPh sb="5" eb="7">
      <t>エイキョウ</t>
    </rPh>
    <rPh sb="7" eb="9">
      <t>ヒョウカ</t>
    </rPh>
    <rPh sb="9" eb="11">
      <t>ジョウレイ</t>
    </rPh>
    <phoneticPr fontId="1"/>
  </si>
  <si>
    <t>2020年東京オリンピック・パラリンピック環境アセスメント指針</t>
    <phoneticPr fontId="1"/>
  </si>
  <si>
    <t>都市計画決定（地区計画による高さ規制緩和）</t>
    <rPh sb="0" eb="2">
      <t>トシ</t>
    </rPh>
    <rPh sb="2" eb="4">
      <t>ケイカク</t>
    </rPh>
    <rPh sb="4" eb="6">
      <t>ケッテイ</t>
    </rPh>
    <rPh sb="7" eb="9">
      <t>チク</t>
    </rPh>
    <rPh sb="9" eb="11">
      <t>ケイカク</t>
    </rPh>
    <rPh sb="14" eb="15">
      <t>タカ</t>
    </rPh>
    <rPh sb="16" eb="18">
      <t>キセイ</t>
    </rPh>
    <rPh sb="18" eb="20">
      <t>カンワ</t>
    </rPh>
    <phoneticPr fontId="1"/>
  </si>
  <si>
    <t>東京都風致地区条例</t>
    <rPh sb="0" eb="2">
      <t>トウキョウ</t>
    </rPh>
    <rPh sb="2" eb="3">
      <t>ト</t>
    </rPh>
    <rPh sb="3" eb="5">
      <t>フウチ</t>
    </rPh>
    <rPh sb="5" eb="7">
      <t>チク</t>
    </rPh>
    <rPh sb="7" eb="9">
      <t>ジョウレイ</t>
    </rPh>
    <phoneticPr fontId="1"/>
  </si>
  <si>
    <t>大規模建築物等の建築等に係る事前協議（景観法によらない協議制度）</t>
    <phoneticPr fontId="1"/>
  </si>
  <si>
    <t>都）景観法による届出及び大規模建築物等の建築等に係る事前協議制度による景観形成の概要</t>
    <rPh sb="0" eb="1">
      <t>ト</t>
    </rPh>
    <phoneticPr fontId="1"/>
  </si>
  <si>
    <t>景観条例</t>
    <rPh sb="0" eb="2">
      <t>ケイカン</t>
    </rPh>
    <rPh sb="2" eb="4">
      <t>ジョウレイ</t>
    </rPh>
    <phoneticPr fontId="1"/>
  </si>
  <si>
    <t>計画決定権者あるいは審査主体</t>
    <rPh sb="0" eb="2">
      <t>ケイカク</t>
    </rPh>
    <rPh sb="2" eb="4">
      <t>ケッテイ</t>
    </rPh>
    <rPh sb="4" eb="5">
      <t>ケン</t>
    </rPh>
    <rPh sb="5" eb="6">
      <t>シャ</t>
    </rPh>
    <rPh sb="10" eb="12">
      <t>シンサ</t>
    </rPh>
    <rPh sb="12" eb="14">
      <t>シュタイ</t>
    </rPh>
    <phoneticPr fontId="1"/>
  </si>
  <si>
    <t>独立行政法人日本スポーツ振興センター</t>
    <rPh sb="0" eb="2">
      <t>ドクリツ</t>
    </rPh>
    <rPh sb="2" eb="4">
      <t>ギョウセイ</t>
    </rPh>
    <rPh sb="4" eb="6">
      <t>ホウジン</t>
    </rPh>
    <rPh sb="6" eb="8">
      <t>ニホン</t>
    </rPh>
    <rPh sb="12" eb="14">
      <t>シンコウ</t>
    </rPh>
    <phoneticPr fontId="1"/>
  </si>
  <si>
    <t>東京都環境審議会</t>
    <rPh sb="0" eb="2">
      <t>トウキョウ</t>
    </rPh>
    <rPh sb="2" eb="3">
      <t>ト</t>
    </rPh>
    <rPh sb="3" eb="5">
      <t>カンキョウ</t>
    </rPh>
    <rPh sb="5" eb="8">
      <t>シンギカイ</t>
    </rPh>
    <phoneticPr fontId="1"/>
  </si>
  <si>
    <t>東京２０２０オリンピック・パラリンピック招致委員会</t>
    <phoneticPr fontId="1"/>
  </si>
  <si>
    <t>東京都</t>
    <rPh sb="0" eb="2">
      <t>トウキョウ</t>
    </rPh>
    <rPh sb="2" eb="3">
      <t>ト</t>
    </rPh>
    <phoneticPr fontId="1"/>
  </si>
  <si>
    <t>東京都都市計画審議会</t>
    <rPh sb="0" eb="2">
      <t>トウキョウ</t>
    </rPh>
    <rPh sb="2" eb="3">
      <t>ト</t>
    </rPh>
    <rPh sb="3" eb="5">
      <t>トシ</t>
    </rPh>
    <rPh sb="5" eb="7">
      <t>ケイカク</t>
    </rPh>
    <rPh sb="7" eb="10">
      <t>シンギカイ</t>
    </rPh>
    <phoneticPr fontId="1"/>
  </si>
  <si>
    <t>都市整備局市街地建築部建築指導課指導係03-5388-3372　30-745</t>
    <phoneticPr fontId="1"/>
  </si>
  <si>
    <t>都、区</t>
    <rPh sb="0" eb="1">
      <t>ト</t>
    </rPh>
    <rPh sb="2" eb="3">
      <t>ク</t>
    </rPh>
    <phoneticPr fontId="1"/>
  </si>
  <si>
    <t>都市整備局 都市づくり政策部</t>
    <phoneticPr fontId="1"/>
  </si>
  <si>
    <t>都市整備局 都市づくり政策部</t>
    <phoneticPr fontId="1"/>
  </si>
  <si>
    <t>新宿区）景観まちづくり諮問委員会の答申をもとに、区が判断</t>
    <rPh sb="0" eb="2">
      <t>シンジュク</t>
    </rPh>
    <rPh sb="2" eb="3">
      <t>ク</t>
    </rPh>
    <rPh sb="4" eb="6">
      <t>ケイカン</t>
    </rPh>
    <rPh sb="11" eb="13">
      <t>シモン</t>
    </rPh>
    <rPh sb="13" eb="16">
      <t>イインカイ</t>
    </rPh>
    <rPh sb="17" eb="19">
      <t>トウシン</t>
    </rPh>
    <rPh sb="24" eb="25">
      <t>ク</t>
    </rPh>
    <rPh sb="26" eb="28">
      <t>ハンダン</t>
    </rPh>
    <phoneticPr fontId="1"/>
  </si>
  <si>
    <t>渋谷区）景観審査会、アドバイザーの意見を参考に区が判断</t>
    <rPh sb="0" eb="3">
      <t>シブヤク</t>
    </rPh>
    <rPh sb="4" eb="6">
      <t>ケイカン</t>
    </rPh>
    <rPh sb="6" eb="9">
      <t>シンサカイ</t>
    </rPh>
    <rPh sb="17" eb="19">
      <t>イケン</t>
    </rPh>
    <rPh sb="20" eb="22">
      <t>サンコウ</t>
    </rPh>
    <rPh sb="23" eb="24">
      <t>ク</t>
    </rPh>
    <rPh sb="25" eb="27">
      <t>ハンダン</t>
    </rPh>
    <phoneticPr fontId="1"/>
  </si>
  <si>
    <t>知事によるあっせん、都建築紛争調停委員会による調停</t>
    <rPh sb="0" eb="2">
      <t>チジ</t>
    </rPh>
    <rPh sb="10" eb="11">
      <t>ト</t>
    </rPh>
    <rPh sb="11" eb="13">
      <t>ケンチク</t>
    </rPh>
    <rPh sb="13" eb="15">
      <t>フンソウ</t>
    </rPh>
    <rPh sb="15" eb="17">
      <t>チョウテイ</t>
    </rPh>
    <rPh sb="17" eb="20">
      <t>イインカイ</t>
    </rPh>
    <rPh sb="23" eb="25">
      <t>チョウテイ</t>
    </rPh>
    <phoneticPr fontId="1"/>
  </si>
  <si>
    <t>区長によるあっせん、新宿区建築紛争調停委員会による調停</t>
    <rPh sb="0" eb="2">
      <t>クチョウ</t>
    </rPh>
    <rPh sb="10" eb="12">
      <t>シンジュク</t>
    </rPh>
    <rPh sb="12" eb="13">
      <t>ク</t>
    </rPh>
    <rPh sb="13" eb="15">
      <t>ケンチク</t>
    </rPh>
    <rPh sb="15" eb="17">
      <t>フンソウ</t>
    </rPh>
    <rPh sb="17" eb="19">
      <t>チョウテイ</t>
    </rPh>
    <rPh sb="19" eb="22">
      <t>イインカイ</t>
    </rPh>
    <rPh sb="25" eb="27">
      <t>チョウテイ</t>
    </rPh>
    <phoneticPr fontId="1"/>
  </si>
  <si>
    <t>区長によるあっせん、渋谷区建築紛争調停委員会による調停</t>
    <rPh sb="0" eb="2">
      <t>クチョウ</t>
    </rPh>
    <rPh sb="10" eb="13">
      <t>シブヤク</t>
    </rPh>
    <rPh sb="13" eb="15">
      <t>ケンチク</t>
    </rPh>
    <rPh sb="15" eb="17">
      <t>フンソウ</t>
    </rPh>
    <rPh sb="17" eb="19">
      <t>チョウテイ</t>
    </rPh>
    <rPh sb="19" eb="22">
      <t>イインカイ</t>
    </rPh>
    <rPh sb="25" eb="27">
      <t>チョウテイ</t>
    </rPh>
    <phoneticPr fontId="1"/>
  </si>
  <si>
    <t>建築主が自主的に取り入れた環境配慮の設計内容、概要の公表</t>
    <phoneticPr fontId="1"/>
  </si>
  <si>
    <t>審査対象基準</t>
    <rPh sb="0" eb="2">
      <t>シンサ</t>
    </rPh>
    <rPh sb="2" eb="4">
      <t>タイショウ</t>
    </rPh>
    <rPh sb="4" eb="6">
      <t>キジュン</t>
    </rPh>
    <phoneticPr fontId="1"/>
  </si>
  <si>
    <t>カテゴリー</t>
    <phoneticPr fontId="1"/>
  </si>
  <si>
    <t>新国立競技場</t>
    <rPh sb="0" eb="1">
      <t>シン</t>
    </rPh>
    <rPh sb="1" eb="3">
      <t>コクリツ</t>
    </rPh>
    <rPh sb="3" eb="6">
      <t>キョウギジョウ</t>
    </rPh>
    <phoneticPr fontId="1"/>
  </si>
  <si>
    <t>高層建築物の新築</t>
    <phoneticPr fontId="1"/>
  </si>
  <si>
    <t>　初期段階環境影響評価書により規定</t>
    <rPh sb="15" eb="17">
      <t>キテイ</t>
    </rPh>
    <phoneticPr fontId="1"/>
  </si>
  <si>
    <t>実施段階環境影響評価計画書により規定</t>
    <rPh sb="0" eb="2">
      <t>ジッシ</t>
    </rPh>
    <rPh sb="2" eb="4">
      <t>ダンカイ</t>
    </rPh>
    <rPh sb="4" eb="6">
      <t>カンキョウ</t>
    </rPh>
    <rPh sb="6" eb="8">
      <t>エイキョウ</t>
    </rPh>
    <rPh sb="8" eb="10">
      <t>ヒョウカ</t>
    </rPh>
    <rPh sb="10" eb="13">
      <t>ケイカクショ</t>
    </rPh>
    <rPh sb="16" eb="18">
      <t>キテイ</t>
    </rPh>
    <phoneticPr fontId="1"/>
  </si>
  <si>
    <t>地区計画</t>
    <rPh sb="0" eb="2">
      <t>チク</t>
    </rPh>
    <rPh sb="2" eb="4">
      <t>ケイカク</t>
    </rPh>
    <phoneticPr fontId="1"/>
  </si>
  <si>
    <t>建築物に係るものなどの届出</t>
  </si>
  <si>
    <t>1)都市計画事業の施行として行う行為；　2) 国、都若、区又は当該施設を管理する者が当該事業に関する都市計画に適合して行う行為は除外</t>
    <rPh sb="42" eb="44">
      <t>トウガイ</t>
    </rPh>
    <rPh sb="64" eb="66">
      <t>ジョガイ</t>
    </rPh>
    <phoneticPr fontId="1"/>
  </si>
  <si>
    <t>建築物の建築等</t>
    <rPh sb="0" eb="3">
      <t>ケンチクブツ</t>
    </rPh>
    <rPh sb="4" eb="6">
      <t>ケンチク</t>
    </rPh>
    <rPh sb="6" eb="7">
      <t>ナド</t>
    </rPh>
    <phoneticPr fontId="1"/>
  </si>
  <si>
    <t>建築物の新築等</t>
    <rPh sb="0" eb="3">
      <t>ケンチクブツ</t>
    </rPh>
    <rPh sb="4" eb="6">
      <t>シンチク</t>
    </rPh>
    <rPh sb="6" eb="7">
      <t>トウ</t>
    </rPh>
    <phoneticPr fontId="1"/>
  </si>
  <si>
    <t>中高層建築物および特定用途建築物</t>
    <rPh sb="0" eb="3">
      <t>チュウコウソウ</t>
    </rPh>
    <rPh sb="3" eb="5">
      <t>ケンチク</t>
    </rPh>
    <rPh sb="5" eb="6">
      <t>ブツ</t>
    </rPh>
    <rPh sb="9" eb="11">
      <t>トクテイ</t>
    </rPh>
    <rPh sb="11" eb="13">
      <t>ヨウト</t>
    </rPh>
    <rPh sb="13" eb="16">
      <t>ケンチクブツ</t>
    </rPh>
    <phoneticPr fontId="1"/>
  </si>
  <si>
    <t>新築・増築を行う建築物</t>
    <phoneticPr fontId="1"/>
  </si>
  <si>
    <t>規模等の要件</t>
    <rPh sb="0" eb="2">
      <t>キボ</t>
    </rPh>
    <rPh sb="2" eb="3">
      <t>トウ</t>
    </rPh>
    <rPh sb="4" eb="6">
      <t>ヨウケン</t>
    </rPh>
    <phoneticPr fontId="1"/>
  </si>
  <si>
    <r>
      <t>高さ100m超（階段室、昇降機塔等を含む）かつ延べ面積10万m</t>
    </r>
    <r>
      <rPr>
        <vertAlign val="superscript"/>
        <sz val="11"/>
        <color theme="1"/>
        <rFont val="ＭＳ 明朝"/>
        <family val="1"/>
        <charset val="128"/>
      </rPr>
      <t>2</t>
    </r>
    <r>
      <rPr>
        <sz val="11"/>
        <color theme="1"/>
        <rFont val="ＭＳ 明朝"/>
        <family val="1"/>
        <charset val="128"/>
      </rPr>
      <t>超</t>
    </r>
    <phoneticPr fontId="1"/>
  </si>
  <si>
    <t>15ｍの風致地区、20ｍの高度地区を、変更</t>
    <rPh sb="4" eb="6">
      <t>フウチ</t>
    </rPh>
    <rPh sb="6" eb="8">
      <t>チク</t>
    </rPh>
    <rPh sb="13" eb="15">
      <t>コウド</t>
    </rPh>
    <rPh sb="15" eb="17">
      <t>チク</t>
    </rPh>
    <rPh sb="19" eb="21">
      <t>ヘンコウ</t>
    </rPh>
    <phoneticPr fontId="1"/>
  </si>
  <si>
    <t>23 区における延べ面積10,000m2を超えるもの</t>
    <phoneticPr fontId="1"/>
  </si>
  <si>
    <t>予定される都市計画法による許認可に基づく建築計画</t>
    <rPh sb="0" eb="2">
      <t>ヨテイ</t>
    </rPh>
    <rPh sb="5" eb="7">
      <t>トシ</t>
    </rPh>
    <rPh sb="7" eb="9">
      <t>ケイカク</t>
    </rPh>
    <rPh sb="9" eb="10">
      <t>ホウ</t>
    </rPh>
    <rPh sb="13" eb="16">
      <t>キョニンカ</t>
    </rPh>
    <rPh sb="17" eb="18">
      <t>モト</t>
    </rPh>
    <rPh sb="20" eb="22">
      <t>ケンチク</t>
    </rPh>
    <rPh sb="22" eb="24">
      <t>ケイカク</t>
    </rPh>
    <phoneticPr fontId="1"/>
  </si>
  <si>
    <t>高さ60m以上、又は延面積30000㎡以上、</t>
    <rPh sb="0" eb="1">
      <t>タカ</t>
    </rPh>
    <rPh sb="5" eb="7">
      <t>イジョウ</t>
    </rPh>
    <rPh sb="8" eb="9">
      <t>マタ</t>
    </rPh>
    <rPh sb="10" eb="11">
      <t>ノベ</t>
    </rPh>
    <rPh sb="11" eb="13">
      <t>メンセキ</t>
    </rPh>
    <rPh sb="19" eb="21">
      <t>イジョウ</t>
    </rPh>
    <phoneticPr fontId="1"/>
  </si>
  <si>
    <t>延面積3000㎡かつ高さ20ｍを超えるもの</t>
    <rPh sb="0" eb="1">
      <t>ノベ</t>
    </rPh>
    <rPh sb="1" eb="3">
      <t>メンセキ</t>
    </rPh>
    <rPh sb="10" eb="11">
      <t>タカ</t>
    </rPh>
    <rPh sb="16" eb="17">
      <t>コ</t>
    </rPh>
    <phoneticPr fontId="1"/>
  </si>
  <si>
    <t>高さ15ｍ以上、延べ面積500㎡以上の新築</t>
    <rPh sb="0" eb="1">
      <t>タカ</t>
    </rPh>
    <rPh sb="5" eb="7">
      <t>イジョウ</t>
    </rPh>
    <rPh sb="8" eb="9">
      <t>ノ</t>
    </rPh>
    <rPh sb="10" eb="12">
      <t>メンセキ</t>
    </rPh>
    <rPh sb="16" eb="18">
      <t>イジョウ</t>
    </rPh>
    <rPh sb="19" eb="21">
      <t>シンチク</t>
    </rPh>
    <phoneticPr fontId="1"/>
  </si>
  <si>
    <t>高さが10ｍ以上、且つ延床面積10000㎡以上</t>
    <rPh sb="0" eb="1">
      <t>タカ</t>
    </rPh>
    <rPh sb="6" eb="8">
      <t>イジョウ</t>
    </rPh>
    <rPh sb="9" eb="10">
      <t>カ</t>
    </rPh>
    <rPh sb="11" eb="12">
      <t>ノ</t>
    </rPh>
    <rPh sb="12" eb="15">
      <t>ユカメンセキ</t>
    </rPh>
    <rPh sb="21" eb="23">
      <t>イジョウ</t>
    </rPh>
    <phoneticPr fontId="1"/>
  </si>
  <si>
    <t>高さが10ｍ以上、且つ延床面積10000㎡未満</t>
    <rPh sb="0" eb="1">
      <t>タカ</t>
    </rPh>
    <rPh sb="6" eb="8">
      <t>イジョウ</t>
    </rPh>
    <rPh sb="9" eb="10">
      <t>カ</t>
    </rPh>
    <rPh sb="21" eb="23">
      <t>ミマン</t>
    </rPh>
    <phoneticPr fontId="1"/>
  </si>
  <si>
    <t>延べ面積5,000㎡超</t>
    <phoneticPr fontId="1"/>
  </si>
  <si>
    <t>敷地面積</t>
    <rPh sb="0" eb="2">
      <t>シキチ</t>
    </rPh>
    <rPh sb="2" eb="4">
      <t>メンセキ</t>
    </rPh>
    <phoneticPr fontId="1"/>
  </si>
  <si>
    <t>　</t>
    <phoneticPr fontId="1"/>
  </si>
  <si>
    <t>　</t>
    <phoneticPr fontId="1"/>
  </si>
  <si>
    <t>　</t>
    <phoneticPr fontId="1"/>
  </si>
  <si>
    <t>建築面積</t>
    <rPh sb="0" eb="2">
      <t>ケンチク</t>
    </rPh>
    <rPh sb="2" eb="4">
      <t>メンセキ</t>
    </rPh>
    <phoneticPr fontId="1"/>
  </si>
  <si>
    <t>延面積</t>
    <rPh sb="0" eb="1">
      <t>ノベ</t>
    </rPh>
    <rPh sb="1" eb="3">
      <t>メンセキ</t>
    </rPh>
    <phoneticPr fontId="1"/>
  </si>
  <si>
    <t>×</t>
    <phoneticPr fontId="1"/>
  </si>
  <si>
    <t>●</t>
    <phoneticPr fontId="1"/>
  </si>
  <si>
    <t>都市計画決定の対象となる緩和条件</t>
    <rPh sb="0" eb="2">
      <t>トシ</t>
    </rPh>
    <rPh sb="2" eb="4">
      <t>ケイカク</t>
    </rPh>
    <rPh sb="4" eb="6">
      <t>ケッテイ</t>
    </rPh>
    <rPh sb="7" eb="9">
      <t>タイショウ</t>
    </rPh>
    <rPh sb="12" eb="14">
      <t>カンワ</t>
    </rPh>
    <rPh sb="14" eb="16">
      <t>ジョウケン</t>
    </rPh>
    <phoneticPr fontId="1"/>
  </si>
  <si>
    <t>●</t>
    <phoneticPr fontId="1"/>
  </si>
  <si>
    <t>×</t>
    <phoneticPr fontId="1"/>
  </si>
  <si>
    <t>●</t>
    <phoneticPr fontId="1"/>
  </si>
  <si>
    <t>建物高さ</t>
    <rPh sb="0" eb="2">
      <t>タテモノ</t>
    </rPh>
    <rPh sb="2" eb="3">
      <t>タカ</t>
    </rPh>
    <phoneticPr fontId="1"/>
  </si>
  <si>
    <t>●</t>
    <phoneticPr fontId="1"/>
  </si>
  <si>
    <t>制度適用の有無</t>
    <rPh sb="0" eb="2">
      <t>セイド</t>
    </rPh>
    <rPh sb="2" eb="4">
      <t>テキヨウ</t>
    </rPh>
    <rPh sb="5" eb="7">
      <t>ウム</t>
    </rPh>
    <phoneticPr fontId="1"/>
  </si>
  <si>
    <t>n.a.</t>
    <phoneticPr fontId="1"/>
  </si>
  <si>
    <t>●</t>
    <phoneticPr fontId="1"/>
  </si>
  <si>
    <t>都市計画決定にて風致の緩和が決定しているかの解釈を確認要</t>
    <rPh sb="0" eb="2">
      <t>トシ</t>
    </rPh>
    <rPh sb="2" eb="4">
      <t>ケイカク</t>
    </rPh>
    <rPh sb="4" eb="6">
      <t>ケッテイ</t>
    </rPh>
    <rPh sb="8" eb="10">
      <t>フウチ</t>
    </rPh>
    <rPh sb="11" eb="13">
      <t>カンワ</t>
    </rPh>
    <rPh sb="14" eb="16">
      <t>ケッテイ</t>
    </rPh>
    <rPh sb="22" eb="24">
      <t>カイシャク</t>
    </rPh>
    <rPh sb="25" eb="27">
      <t>カクニン</t>
    </rPh>
    <rPh sb="27" eb="28">
      <t>ヨウ</t>
    </rPh>
    <phoneticPr fontId="1"/>
  </si>
  <si>
    <t>●　　　　　　　　　　　　　　　（実際に適用されているかは不明）</t>
    <rPh sb="17" eb="19">
      <t>ジッサイ</t>
    </rPh>
    <rPh sb="20" eb="22">
      <t>テキヨウ</t>
    </rPh>
    <rPh sb="29" eb="31">
      <t>フメイ</t>
    </rPh>
    <phoneticPr fontId="1"/>
  </si>
  <si>
    <t>国立周辺は一般地区とも考えられるが地区計画と同時に対処済みかの確認要</t>
    <rPh sb="0" eb="2">
      <t>コクリツ</t>
    </rPh>
    <rPh sb="2" eb="4">
      <t>シュウヘン</t>
    </rPh>
    <rPh sb="5" eb="7">
      <t>イッパン</t>
    </rPh>
    <rPh sb="7" eb="9">
      <t>チク</t>
    </rPh>
    <rPh sb="11" eb="12">
      <t>カンガ</t>
    </rPh>
    <rPh sb="17" eb="19">
      <t>チク</t>
    </rPh>
    <rPh sb="19" eb="21">
      <t>ケイカク</t>
    </rPh>
    <rPh sb="22" eb="24">
      <t>ドウジ</t>
    </rPh>
    <rPh sb="25" eb="27">
      <t>タイショ</t>
    </rPh>
    <rPh sb="27" eb="28">
      <t>ズ</t>
    </rPh>
    <rPh sb="31" eb="33">
      <t>カクニン</t>
    </rPh>
    <rPh sb="33" eb="34">
      <t>ヨウ</t>
    </rPh>
    <phoneticPr fontId="1"/>
  </si>
  <si>
    <t>渋谷区全域が対象であるが国立周辺は曖昧</t>
    <rPh sb="0" eb="3">
      <t>シブヤク</t>
    </rPh>
    <rPh sb="3" eb="5">
      <t>ゼンイキ</t>
    </rPh>
    <rPh sb="6" eb="8">
      <t>タイショウ</t>
    </rPh>
    <rPh sb="12" eb="14">
      <t>コクリツ</t>
    </rPh>
    <rPh sb="14" eb="16">
      <t>シュウヘン</t>
    </rPh>
    <rPh sb="17" eb="19">
      <t>アイマイ</t>
    </rPh>
    <phoneticPr fontId="1"/>
  </si>
  <si>
    <t>×</t>
    <phoneticPr fontId="1"/>
  </si>
  <si>
    <t>必要となる手続き</t>
    <rPh sb="0" eb="2">
      <t>ヒツヨウ</t>
    </rPh>
    <rPh sb="5" eb="7">
      <t>テツヅ</t>
    </rPh>
    <phoneticPr fontId="1"/>
  </si>
  <si>
    <t>都市計画審議会による審査、都知事決定</t>
    <rPh sb="0" eb="2">
      <t>トシ</t>
    </rPh>
    <rPh sb="2" eb="4">
      <t>ケイカク</t>
    </rPh>
    <rPh sb="4" eb="7">
      <t>シンギカイ</t>
    </rPh>
    <rPh sb="10" eb="12">
      <t>シンサ</t>
    </rPh>
    <rPh sb="13" eb="16">
      <t>トチジ</t>
    </rPh>
    <rPh sb="16" eb="18">
      <t>ケッテイ</t>
    </rPh>
    <phoneticPr fontId="1"/>
  </si>
  <si>
    <t>届出</t>
    <rPh sb="0" eb="2">
      <t>トドケデ</t>
    </rPh>
    <phoneticPr fontId="1"/>
  </si>
  <si>
    <t>都市整備局と事業者間で、計画の企画、提案段階から協議</t>
    <rPh sb="0" eb="2">
      <t>トシ</t>
    </rPh>
    <rPh sb="2" eb="4">
      <t>セイビ</t>
    </rPh>
    <rPh sb="4" eb="5">
      <t>キョク</t>
    </rPh>
    <rPh sb="6" eb="9">
      <t>ジギョウシャ</t>
    </rPh>
    <rPh sb="9" eb="10">
      <t>カン</t>
    </rPh>
    <rPh sb="12" eb="14">
      <t>ケイカク</t>
    </rPh>
    <rPh sb="15" eb="17">
      <t>キカク</t>
    </rPh>
    <rPh sb="18" eb="20">
      <t>テイアン</t>
    </rPh>
    <rPh sb="20" eb="22">
      <t>ダンカイ</t>
    </rPh>
    <rPh sb="24" eb="26">
      <t>キョウギ</t>
    </rPh>
    <phoneticPr fontId="1"/>
  </si>
  <si>
    <t>知事に対する届出</t>
    <rPh sb="0" eb="2">
      <t>チジ</t>
    </rPh>
    <rPh sb="3" eb="4">
      <t>タイ</t>
    </rPh>
    <rPh sb="6" eb="8">
      <t>トドケデ</t>
    </rPh>
    <phoneticPr fontId="1"/>
  </si>
  <si>
    <t>300M以内の予備調査と区との対面協議</t>
    <rPh sb="4" eb="6">
      <t>イナイ</t>
    </rPh>
    <rPh sb="7" eb="9">
      <t>ヨビ</t>
    </rPh>
    <rPh sb="9" eb="11">
      <t>チョウサ</t>
    </rPh>
    <rPh sb="12" eb="13">
      <t>ク</t>
    </rPh>
    <rPh sb="15" eb="17">
      <t>タイメン</t>
    </rPh>
    <rPh sb="17" eb="19">
      <t>キョウギ</t>
    </rPh>
    <phoneticPr fontId="1"/>
  </si>
  <si>
    <t>事前協議</t>
    <rPh sb="0" eb="2">
      <t>ジゼン</t>
    </rPh>
    <rPh sb="2" eb="4">
      <t>キョウギ</t>
    </rPh>
    <phoneticPr fontId="1"/>
  </si>
  <si>
    <t>建築に係る計画の標識設置と、説明会の実施</t>
    <rPh sb="0" eb="2">
      <t>ケンチク</t>
    </rPh>
    <rPh sb="3" eb="4">
      <t>カカワ</t>
    </rPh>
    <rPh sb="5" eb="7">
      <t>ケイカク</t>
    </rPh>
    <rPh sb="8" eb="10">
      <t>ヒョウシキ</t>
    </rPh>
    <rPh sb="10" eb="12">
      <t>セッチ</t>
    </rPh>
    <rPh sb="14" eb="16">
      <t>セツメイ</t>
    </rPh>
    <rPh sb="16" eb="17">
      <t>カイ</t>
    </rPh>
    <rPh sb="18" eb="20">
      <t>ジッシ</t>
    </rPh>
    <phoneticPr fontId="1"/>
  </si>
  <si>
    <t>建築物環境計画書の提出、行政による内容確認と公表</t>
    <rPh sb="0" eb="3">
      <t>ケンチクブツ</t>
    </rPh>
    <rPh sb="3" eb="5">
      <t>カンキョウ</t>
    </rPh>
    <rPh sb="5" eb="8">
      <t>ケイカクショ</t>
    </rPh>
    <rPh sb="9" eb="11">
      <t>テイシュツ</t>
    </rPh>
    <rPh sb="12" eb="14">
      <t>ギョウセイ</t>
    </rPh>
    <rPh sb="17" eb="19">
      <t>ナイヨウ</t>
    </rPh>
    <rPh sb="19" eb="21">
      <t>カクニン</t>
    </rPh>
    <rPh sb="22" eb="24">
      <t>コウヒョウ</t>
    </rPh>
    <phoneticPr fontId="1"/>
  </si>
  <si>
    <t>手続き、審査のタイミング</t>
    <rPh sb="0" eb="2">
      <t>テツヅ</t>
    </rPh>
    <rPh sb="4" eb="6">
      <t>シンサ</t>
    </rPh>
    <phoneticPr fontId="1"/>
  </si>
  <si>
    <t>n.a.</t>
    <phoneticPr fontId="1"/>
  </si>
  <si>
    <t>詳細日程とガバナンスを確認する必要がある</t>
    <rPh sb="0" eb="2">
      <t>ショウサイ</t>
    </rPh>
    <rPh sb="2" eb="4">
      <t>ニッテイ</t>
    </rPh>
    <rPh sb="11" eb="13">
      <t>カクニン</t>
    </rPh>
    <rPh sb="15" eb="17">
      <t>ヒツヨウ</t>
    </rPh>
    <phoneticPr fontId="1"/>
  </si>
  <si>
    <t>関連都市計画決定前</t>
    <rPh sb="0" eb="2">
      <t>カンレン</t>
    </rPh>
    <rPh sb="2" eb="4">
      <t>トシ</t>
    </rPh>
    <rPh sb="4" eb="6">
      <t>ケイカク</t>
    </rPh>
    <rPh sb="6" eb="8">
      <t>ケッテイ</t>
    </rPh>
    <rPh sb="8" eb="9">
      <t>マエ</t>
    </rPh>
    <phoneticPr fontId="1"/>
  </si>
  <si>
    <t>基本設計のなるべく早い段階に</t>
    <rPh sb="0" eb="2">
      <t>キホン</t>
    </rPh>
    <rPh sb="2" eb="4">
      <t>セッケイ</t>
    </rPh>
    <rPh sb="9" eb="10">
      <t>ハヤ</t>
    </rPh>
    <rPh sb="11" eb="13">
      <t>ダンカイ</t>
    </rPh>
    <phoneticPr fontId="1"/>
  </si>
  <si>
    <t>建築確認申請の30日前まで</t>
    <rPh sb="0" eb="2">
      <t>ケンチク</t>
    </rPh>
    <rPh sb="2" eb="4">
      <t>カクニン</t>
    </rPh>
    <rPh sb="4" eb="6">
      <t>シンセイ</t>
    </rPh>
    <rPh sb="9" eb="10">
      <t>ニチ</t>
    </rPh>
    <rPh sb="10" eb="11">
      <t>マエ</t>
    </rPh>
    <phoneticPr fontId="1"/>
  </si>
  <si>
    <t>建築確認申請の少なくとも30日前から</t>
    <rPh sb="0" eb="2">
      <t>ケンチク</t>
    </rPh>
    <rPh sb="2" eb="4">
      <t>カクニン</t>
    </rPh>
    <rPh sb="4" eb="6">
      <t>シンセイ</t>
    </rPh>
    <rPh sb="7" eb="8">
      <t>スク</t>
    </rPh>
    <rPh sb="14" eb="15">
      <t>ニチ</t>
    </rPh>
    <rPh sb="15" eb="16">
      <t>マエ</t>
    </rPh>
    <phoneticPr fontId="1"/>
  </si>
  <si>
    <t>建築確認申請の少なくとも60日前（3000㎡、20M以上）、30日前（1000㎡、10M以上）</t>
    <rPh sb="0" eb="2">
      <t>ケンチク</t>
    </rPh>
    <rPh sb="2" eb="4">
      <t>カクニン</t>
    </rPh>
    <rPh sb="4" eb="6">
      <t>シンセイ</t>
    </rPh>
    <rPh sb="7" eb="8">
      <t>スク</t>
    </rPh>
    <rPh sb="14" eb="15">
      <t>ニチ</t>
    </rPh>
    <rPh sb="15" eb="16">
      <t>マエ</t>
    </rPh>
    <rPh sb="26" eb="28">
      <t>イジョウ</t>
    </rPh>
    <rPh sb="32" eb="34">
      <t>ニチマエ</t>
    </rPh>
    <rPh sb="44" eb="46">
      <t>イジョウ</t>
    </rPh>
    <phoneticPr fontId="1"/>
  </si>
  <si>
    <t>建築確認申請の30日以上前</t>
    <rPh sb="0" eb="2">
      <t>ケンチク</t>
    </rPh>
    <rPh sb="2" eb="4">
      <t>カクニン</t>
    </rPh>
    <rPh sb="4" eb="6">
      <t>シンセイ</t>
    </rPh>
    <rPh sb="9" eb="10">
      <t>ニチ</t>
    </rPh>
    <rPh sb="10" eb="12">
      <t>イジョウ</t>
    </rPh>
    <rPh sb="12" eb="13">
      <t>マエ</t>
    </rPh>
    <phoneticPr fontId="1"/>
  </si>
  <si>
    <t>計画承認日、審査完了日、あるいは承認、審査完了の期限（斜字記載,　工程的にぎりぎりの建築確認日より逆算）</t>
    <rPh sb="0" eb="2">
      <t>ケイカク</t>
    </rPh>
    <rPh sb="2" eb="4">
      <t>ショウニン</t>
    </rPh>
    <rPh sb="4" eb="5">
      <t>ビ</t>
    </rPh>
    <rPh sb="6" eb="8">
      <t>シンサ</t>
    </rPh>
    <rPh sb="8" eb="10">
      <t>カンリョウ</t>
    </rPh>
    <rPh sb="10" eb="11">
      <t>ビ</t>
    </rPh>
    <rPh sb="16" eb="18">
      <t>ショウニン</t>
    </rPh>
    <rPh sb="19" eb="21">
      <t>シンサ</t>
    </rPh>
    <rPh sb="21" eb="23">
      <t>カンリョウ</t>
    </rPh>
    <rPh sb="24" eb="26">
      <t>キゲン</t>
    </rPh>
    <rPh sb="27" eb="29">
      <t>シャジ</t>
    </rPh>
    <rPh sb="29" eb="31">
      <t>キサイ</t>
    </rPh>
    <rPh sb="33" eb="35">
      <t>コウテイ</t>
    </rPh>
    <rPh sb="35" eb="36">
      <t>テキ</t>
    </rPh>
    <rPh sb="42" eb="44">
      <t>ケンチク</t>
    </rPh>
    <rPh sb="44" eb="46">
      <t>カクニン</t>
    </rPh>
    <rPh sb="46" eb="47">
      <t>ビ</t>
    </rPh>
    <rPh sb="49" eb="51">
      <t>ギャクサン</t>
    </rPh>
    <phoneticPr fontId="1"/>
  </si>
  <si>
    <t>TBC</t>
    <phoneticPr fontId="1"/>
  </si>
  <si>
    <t>TBC</t>
    <phoneticPr fontId="1"/>
  </si>
  <si>
    <t>TBC</t>
    <phoneticPr fontId="1"/>
  </si>
  <si>
    <t>着工予定日</t>
    <rPh sb="2" eb="4">
      <t>ヨテイ</t>
    </rPh>
    <phoneticPr fontId="1"/>
  </si>
  <si>
    <t>計画情報公開の規定</t>
    <rPh sb="0" eb="2">
      <t>ケイカク</t>
    </rPh>
    <rPh sb="2" eb="4">
      <t>ジョウホウ</t>
    </rPh>
    <rPh sb="4" eb="6">
      <t>コウカイ</t>
    </rPh>
    <rPh sb="7" eb="9">
      <t>キテイ</t>
    </rPh>
    <phoneticPr fontId="1"/>
  </si>
  <si>
    <t>方法書、評価書、審査書を通じて公開</t>
    <rPh sb="0" eb="2">
      <t>ホウホウ</t>
    </rPh>
    <rPh sb="2" eb="3">
      <t>ショ</t>
    </rPh>
    <rPh sb="4" eb="6">
      <t>ヒョウカ</t>
    </rPh>
    <rPh sb="6" eb="7">
      <t>ショ</t>
    </rPh>
    <rPh sb="8" eb="11">
      <t>シンサショ</t>
    </rPh>
    <rPh sb="12" eb="13">
      <t>ツウ</t>
    </rPh>
    <rPh sb="15" eb="17">
      <t>コウカイ</t>
    </rPh>
    <phoneticPr fontId="1"/>
  </si>
  <si>
    <t>n.a.</t>
    <phoneticPr fontId="1"/>
  </si>
  <si>
    <t>景観まちづくり審議会の勧告に従わない場合公表</t>
    <rPh sb="0" eb="2">
      <t>ケイカン</t>
    </rPh>
    <rPh sb="7" eb="10">
      <t>シンギカイ</t>
    </rPh>
    <rPh sb="11" eb="13">
      <t>カンコク</t>
    </rPh>
    <rPh sb="14" eb="15">
      <t>シタガ</t>
    </rPh>
    <rPh sb="18" eb="20">
      <t>バアイ</t>
    </rPh>
    <rPh sb="20" eb="22">
      <t>コウヒョウ</t>
    </rPh>
    <phoneticPr fontId="1"/>
  </si>
  <si>
    <t>事業者は計画の周知を図る</t>
    <rPh sb="0" eb="3">
      <t>ジギョウシャ</t>
    </rPh>
    <rPh sb="4" eb="6">
      <t>ケイカク</t>
    </rPh>
    <rPh sb="7" eb="9">
      <t>シュウチ</t>
    </rPh>
    <rPh sb="10" eb="11">
      <t>ハカ</t>
    </rPh>
    <phoneticPr fontId="1"/>
  </si>
  <si>
    <t>計画による住環境インパクトについての配慮</t>
    <rPh sb="0" eb="2">
      <t>ケイカク</t>
    </rPh>
    <rPh sb="5" eb="8">
      <t>ジュウカンキョウ</t>
    </rPh>
    <rPh sb="18" eb="20">
      <t>ハイリョ</t>
    </rPh>
    <phoneticPr fontId="1"/>
  </si>
  <si>
    <t>n.a.</t>
    <phoneticPr fontId="1"/>
  </si>
  <si>
    <t>日照、通風及び採光の阻害、風害、電波障害等並びに工事中の騒音、振動</t>
    <phoneticPr fontId="1"/>
  </si>
  <si>
    <t>日照、通風及び採光の阻害、風害、電波障害等並びに工事中の騒音、振動</t>
    <phoneticPr fontId="1"/>
  </si>
  <si>
    <t>計画によりインパクトを受けうる住民の規定</t>
    <rPh sb="0" eb="2">
      <t>ケイカク</t>
    </rPh>
    <rPh sb="11" eb="12">
      <t>ウ</t>
    </rPh>
    <rPh sb="15" eb="17">
      <t>ジュウミン</t>
    </rPh>
    <rPh sb="18" eb="20">
      <t>キテイ</t>
    </rPh>
    <phoneticPr fontId="1"/>
  </si>
  <si>
    <t>中高層建築物の敷地境界線からその高さの二倍の水平距離の範囲内にある土地又は建築物に関して権利を有する者及び当該範囲内に居住する者</t>
    <phoneticPr fontId="1"/>
  </si>
  <si>
    <t>敷地境界より建物高さの2倍以内の住民</t>
    <rPh sb="0" eb="2">
      <t>シキチ</t>
    </rPh>
    <rPh sb="2" eb="4">
      <t>キョウカイ</t>
    </rPh>
    <rPh sb="6" eb="8">
      <t>タテモノ</t>
    </rPh>
    <rPh sb="8" eb="9">
      <t>タカ</t>
    </rPh>
    <rPh sb="11" eb="13">
      <t>ニバイ</t>
    </rPh>
    <rPh sb="13" eb="15">
      <t>イナイ</t>
    </rPh>
    <rPh sb="16" eb="18">
      <t>ジュウミン</t>
    </rPh>
    <phoneticPr fontId="1"/>
  </si>
  <si>
    <t>ア）敷地境界より建物高さ以内に居住、イ）冬至日に二時間以上の日影範囲内の居住者、ウ）ア）、イ）の範囲内の土地建物権利者、エ）敷地境界より建物高さの2倍以内に居住あるいは土地建物権利者</t>
    <rPh sb="2" eb="4">
      <t>シキチ</t>
    </rPh>
    <rPh sb="4" eb="6">
      <t>キョウカイ</t>
    </rPh>
    <rPh sb="8" eb="10">
      <t>タテモノ</t>
    </rPh>
    <rPh sb="10" eb="11">
      <t>タカ</t>
    </rPh>
    <rPh sb="12" eb="14">
      <t>イナイ</t>
    </rPh>
    <rPh sb="15" eb="17">
      <t>キョジュウ</t>
    </rPh>
    <rPh sb="20" eb="22">
      <t>トウジ</t>
    </rPh>
    <rPh sb="22" eb="23">
      <t>ビ</t>
    </rPh>
    <rPh sb="24" eb="25">
      <t>ニ</t>
    </rPh>
    <rPh sb="25" eb="27">
      <t>ジカン</t>
    </rPh>
    <rPh sb="27" eb="29">
      <t>イジョウ</t>
    </rPh>
    <rPh sb="30" eb="32">
      <t>ヒカゲ</t>
    </rPh>
    <rPh sb="32" eb="35">
      <t>ハンイナイ</t>
    </rPh>
    <rPh sb="36" eb="39">
      <t>キョジュウシャ</t>
    </rPh>
    <rPh sb="48" eb="50">
      <t>ハンイ</t>
    </rPh>
    <rPh sb="50" eb="51">
      <t>ナイ</t>
    </rPh>
    <phoneticPr fontId="1"/>
  </si>
  <si>
    <t>インパクトを受ける住民の参加と意思表明のプロセス、あるいは周知率のターゲット</t>
    <rPh sb="6" eb="7">
      <t>ウ</t>
    </rPh>
    <rPh sb="9" eb="11">
      <t>ジュウミン</t>
    </rPh>
    <rPh sb="12" eb="14">
      <t>サンカ</t>
    </rPh>
    <rPh sb="15" eb="17">
      <t>イシ</t>
    </rPh>
    <rPh sb="17" eb="19">
      <t>ヒョウメイ</t>
    </rPh>
    <rPh sb="29" eb="31">
      <t>シュウチ</t>
    </rPh>
    <rPh sb="31" eb="32">
      <t>リツ</t>
    </rPh>
    <phoneticPr fontId="1"/>
  </si>
  <si>
    <t>景観ガイドラインの変更がある場合は住民に周知</t>
    <rPh sb="0" eb="2">
      <t>ケイカン</t>
    </rPh>
    <rPh sb="9" eb="11">
      <t>ヘンコウ</t>
    </rPh>
    <rPh sb="14" eb="16">
      <t>バアイ</t>
    </rPh>
    <rPh sb="17" eb="19">
      <t>ジュウミン</t>
    </rPh>
    <rPh sb="20" eb="22">
      <t>シュウチ</t>
    </rPh>
    <phoneticPr fontId="1"/>
  </si>
  <si>
    <t>景観計画を変更する場合は、案の内容を公開して住民との意見交換会の実施</t>
    <rPh sb="0" eb="2">
      <t>ケイカン</t>
    </rPh>
    <rPh sb="2" eb="4">
      <t>ケイカク</t>
    </rPh>
    <rPh sb="5" eb="7">
      <t>ヘンコウ</t>
    </rPh>
    <rPh sb="9" eb="11">
      <t>バアイ</t>
    </rPh>
    <rPh sb="13" eb="14">
      <t>アン</t>
    </rPh>
    <rPh sb="15" eb="17">
      <t>ナイヨウ</t>
    </rPh>
    <rPh sb="18" eb="20">
      <t>コウカイ</t>
    </rPh>
    <rPh sb="22" eb="24">
      <t>ジュウミン</t>
    </rPh>
    <rPh sb="26" eb="28">
      <t>イケン</t>
    </rPh>
    <rPh sb="28" eb="30">
      <t>コウカン</t>
    </rPh>
    <rPh sb="30" eb="31">
      <t>カイ</t>
    </rPh>
    <rPh sb="32" eb="34">
      <t>ジッシ</t>
    </rPh>
    <phoneticPr fontId="1"/>
  </si>
  <si>
    <t>標識と、近隣関係住民より申し出により計画の説明会実施</t>
    <rPh sb="0" eb="2">
      <t>ヒョウシキ</t>
    </rPh>
    <rPh sb="4" eb="6">
      <t>キンリン</t>
    </rPh>
    <rPh sb="6" eb="8">
      <t>カンケイ</t>
    </rPh>
    <rPh sb="8" eb="10">
      <t>ジュウミン</t>
    </rPh>
    <rPh sb="12" eb="13">
      <t>モウ</t>
    </rPh>
    <rPh sb="14" eb="15">
      <t>デ</t>
    </rPh>
    <rPh sb="18" eb="20">
      <t>ケイカク</t>
    </rPh>
    <rPh sb="21" eb="23">
      <t>セツメイ</t>
    </rPh>
    <rPh sb="23" eb="24">
      <t>カイ</t>
    </rPh>
    <rPh sb="24" eb="26">
      <t>ジッシ</t>
    </rPh>
    <phoneticPr fontId="1"/>
  </si>
  <si>
    <t>ア）、イ）に関しては全員、ウ)、エ）に関しては希望者に説明会開催</t>
    <rPh sb="6" eb="7">
      <t>カン</t>
    </rPh>
    <rPh sb="10" eb="12">
      <t>ゼンイン</t>
    </rPh>
    <rPh sb="19" eb="20">
      <t>カン</t>
    </rPh>
    <rPh sb="23" eb="26">
      <t>キボウシャ</t>
    </rPh>
    <rPh sb="27" eb="29">
      <t>セツメイ</t>
    </rPh>
    <rPh sb="29" eb="30">
      <t>カイ</t>
    </rPh>
    <rPh sb="30" eb="32">
      <t>カイサイ</t>
    </rPh>
    <phoneticPr fontId="1"/>
  </si>
  <si>
    <t>公表のみ</t>
    <rPh sb="0" eb="2">
      <t>コウヒョウ</t>
    </rPh>
    <phoneticPr fontId="1"/>
  </si>
  <si>
    <t>計画情報周知の主体</t>
    <rPh sb="0" eb="2">
      <t>ケイカク</t>
    </rPh>
    <rPh sb="2" eb="4">
      <t>ジョウホウ</t>
    </rPh>
    <rPh sb="4" eb="6">
      <t>シュウチ</t>
    </rPh>
    <rPh sb="7" eb="9">
      <t>シュタイ</t>
    </rPh>
    <phoneticPr fontId="1"/>
  </si>
  <si>
    <t>事業者</t>
    <rPh sb="0" eb="3">
      <t>ジギョウシャ</t>
    </rPh>
    <phoneticPr fontId="1"/>
  </si>
  <si>
    <t>区</t>
    <rPh sb="0" eb="1">
      <t>ク</t>
    </rPh>
    <phoneticPr fontId="1"/>
  </si>
  <si>
    <t>建築主</t>
    <rPh sb="0" eb="2">
      <t>ケンチク</t>
    </rPh>
    <rPh sb="2" eb="3">
      <t>ヌシ</t>
    </rPh>
    <phoneticPr fontId="1"/>
  </si>
  <si>
    <t>情報提供の　　方法</t>
    <rPh sb="0" eb="2">
      <t>ジョウホウ</t>
    </rPh>
    <rPh sb="2" eb="4">
      <t>テイキョウ</t>
    </rPh>
    <rPh sb="7" eb="9">
      <t>ホウホウ</t>
    </rPh>
    <phoneticPr fontId="1"/>
  </si>
  <si>
    <t>プレスリリース、メディア</t>
    <phoneticPr fontId="1"/>
  </si>
  <si>
    <t>　</t>
    <phoneticPr fontId="1"/>
  </si>
  <si>
    <t>ホームページ</t>
    <phoneticPr fontId="1"/>
  </si>
  <si>
    <t>●</t>
    <phoneticPr fontId="1"/>
  </si>
  <si>
    <t>広報誌</t>
    <rPh sb="0" eb="2">
      <t>コウホウ</t>
    </rPh>
    <rPh sb="2" eb="3">
      <t>シ</t>
    </rPh>
    <phoneticPr fontId="1"/>
  </si>
  <si>
    <t>現地標識、立看板</t>
    <rPh sb="0" eb="2">
      <t>ゲンチ</t>
    </rPh>
    <rPh sb="2" eb="4">
      <t>ヒョウシキ</t>
    </rPh>
    <rPh sb="5" eb="6">
      <t>タテ</t>
    </rPh>
    <rPh sb="6" eb="8">
      <t>カンバン</t>
    </rPh>
    <phoneticPr fontId="1"/>
  </si>
  <si>
    <t>○</t>
    <phoneticPr fontId="1"/>
  </si>
  <si>
    <t>ポスター掲示</t>
    <rPh sb="4" eb="6">
      <t>ケイジ</t>
    </rPh>
    <phoneticPr fontId="1"/>
  </si>
  <si>
    <t>チラシ配布</t>
    <rPh sb="3" eb="5">
      <t>ハイフ</t>
    </rPh>
    <phoneticPr fontId="1"/>
  </si>
  <si>
    <t>7月1日にポスティング</t>
    <rPh sb="1" eb="2">
      <t>ガツ</t>
    </rPh>
    <rPh sb="3" eb="4">
      <t>ニチ</t>
    </rPh>
    <phoneticPr fontId="1"/>
  </si>
  <si>
    <t>新聞</t>
    <rPh sb="0" eb="2">
      <t>シンブン</t>
    </rPh>
    <phoneticPr fontId="1"/>
  </si>
  <si>
    <t>郵送</t>
    <rPh sb="0" eb="2">
      <t>ユウソウ</t>
    </rPh>
    <phoneticPr fontId="1"/>
  </si>
  <si>
    <t>電子メール</t>
    <rPh sb="0" eb="2">
      <t>デンシ</t>
    </rPh>
    <phoneticPr fontId="1"/>
  </si>
  <si>
    <t>説明会</t>
    <rPh sb="0" eb="2">
      <t>セツメイ</t>
    </rPh>
    <rPh sb="2" eb="3">
      <t>カイ</t>
    </rPh>
    <phoneticPr fontId="1"/>
  </si>
  <si>
    <t>公聴会</t>
    <rPh sb="0" eb="3">
      <t>コウチョウカイ</t>
    </rPh>
    <phoneticPr fontId="1"/>
  </si>
  <si>
    <t>意見の公募</t>
    <rPh sb="0" eb="2">
      <t>イケン</t>
    </rPh>
    <rPh sb="3" eb="5">
      <t>コウボ</t>
    </rPh>
    <phoneticPr fontId="1"/>
  </si>
  <si>
    <t>個別説明会</t>
    <rPh sb="0" eb="2">
      <t>コベツ</t>
    </rPh>
    <rPh sb="2" eb="4">
      <t>セツメイ</t>
    </rPh>
    <rPh sb="4" eb="5">
      <t>カイ</t>
    </rPh>
    <phoneticPr fontId="1"/>
  </si>
  <si>
    <t>住民組織との協働</t>
    <rPh sb="0" eb="2">
      <t>ジュウミン</t>
    </rPh>
    <rPh sb="2" eb="4">
      <t>ソシキ</t>
    </rPh>
    <rPh sb="6" eb="8">
      <t>キョウドウ</t>
    </rPh>
    <phoneticPr fontId="1"/>
  </si>
  <si>
    <t>参加システムを従全なものとする上での論点</t>
    <rPh sb="0" eb="2">
      <t>サンカ</t>
    </rPh>
    <rPh sb="7" eb="8">
      <t>ジュウ</t>
    </rPh>
    <rPh sb="8" eb="9">
      <t>ゼン</t>
    </rPh>
    <rPh sb="15" eb="16">
      <t>ウエ</t>
    </rPh>
    <rPh sb="18" eb="20">
      <t>ロンテン</t>
    </rPh>
    <phoneticPr fontId="1"/>
  </si>
  <si>
    <t>改修でなく高額の建て替えを選択した意思決定権限の所在（国、都、区の初期投資と継続負担経費の取決め、責任分担を明らかにする）</t>
    <rPh sb="0" eb="2">
      <t>カイシュウ</t>
    </rPh>
    <rPh sb="5" eb="7">
      <t>コウガク</t>
    </rPh>
    <rPh sb="8" eb="9">
      <t>タ</t>
    </rPh>
    <rPh sb="10" eb="11">
      <t>カ</t>
    </rPh>
    <rPh sb="13" eb="15">
      <t>センタク</t>
    </rPh>
    <rPh sb="17" eb="19">
      <t>イシ</t>
    </rPh>
    <rPh sb="19" eb="21">
      <t>ケッテイ</t>
    </rPh>
    <rPh sb="21" eb="23">
      <t>ケンゲン</t>
    </rPh>
    <rPh sb="24" eb="26">
      <t>ショザイ</t>
    </rPh>
    <rPh sb="27" eb="28">
      <t>クニ</t>
    </rPh>
    <rPh sb="29" eb="30">
      <t>ト</t>
    </rPh>
    <rPh sb="31" eb="32">
      <t>ク</t>
    </rPh>
    <rPh sb="33" eb="35">
      <t>ショキ</t>
    </rPh>
    <rPh sb="35" eb="37">
      <t>トウシ</t>
    </rPh>
    <rPh sb="38" eb="40">
      <t>ケイゾク</t>
    </rPh>
    <rPh sb="40" eb="42">
      <t>フタン</t>
    </rPh>
    <rPh sb="42" eb="44">
      <t>ケイヒ</t>
    </rPh>
    <rPh sb="45" eb="47">
      <t>トリキ</t>
    </rPh>
    <rPh sb="49" eb="51">
      <t>セキニン</t>
    </rPh>
    <rPh sb="51" eb="53">
      <t>ブンタン</t>
    </rPh>
    <rPh sb="54" eb="55">
      <t>アキ</t>
    </rPh>
    <phoneticPr fontId="1"/>
  </si>
  <si>
    <t>市街地隣接の風致地区におけるこの規模の建築物のアセスを不要とする環境公正性、アジェンダ21が担保されているか</t>
    <rPh sb="0" eb="3">
      <t>シガイチ</t>
    </rPh>
    <rPh sb="3" eb="5">
      <t>リンセツ</t>
    </rPh>
    <rPh sb="6" eb="8">
      <t>フウチ</t>
    </rPh>
    <rPh sb="8" eb="10">
      <t>チク</t>
    </rPh>
    <rPh sb="16" eb="18">
      <t>キボ</t>
    </rPh>
    <rPh sb="19" eb="21">
      <t>ケンチク</t>
    </rPh>
    <rPh sb="21" eb="22">
      <t>ブツ</t>
    </rPh>
    <rPh sb="27" eb="29">
      <t>フヨウ</t>
    </rPh>
    <rPh sb="32" eb="34">
      <t>カンキョウ</t>
    </rPh>
    <rPh sb="34" eb="37">
      <t>コウセイセイ</t>
    </rPh>
    <rPh sb="46" eb="48">
      <t>タンポ</t>
    </rPh>
    <phoneticPr fontId="1"/>
  </si>
  <si>
    <t>評価書公表の日程等が不明；進行中の環境アセスメントの網から漏れており、且つ著しいインパクトを近隣関係住民に与えうる項目の有無</t>
    <rPh sb="0" eb="2">
      <t>ヒョウカ</t>
    </rPh>
    <rPh sb="2" eb="3">
      <t>ショ</t>
    </rPh>
    <rPh sb="3" eb="5">
      <t>コウヒョウ</t>
    </rPh>
    <rPh sb="6" eb="8">
      <t>ニッテイ</t>
    </rPh>
    <rPh sb="8" eb="9">
      <t>トウ</t>
    </rPh>
    <rPh sb="10" eb="12">
      <t>フメイ</t>
    </rPh>
    <phoneticPr fontId="1"/>
  </si>
  <si>
    <t>対象地区の地権者ならびに近隣関係住民の本決定に係る周知率の実態</t>
    <rPh sb="0" eb="2">
      <t>タイショウ</t>
    </rPh>
    <rPh sb="2" eb="4">
      <t>チク</t>
    </rPh>
    <rPh sb="5" eb="8">
      <t>チケンシャ</t>
    </rPh>
    <rPh sb="12" eb="14">
      <t>キンリン</t>
    </rPh>
    <rPh sb="14" eb="16">
      <t>カンケイ</t>
    </rPh>
    <rPh sb="16" eb="18">
      <t>ジュウミン</t>
    </rPh>
    <rPh sb="19" eb="20">
      <t>ホン</t>
    </rPh>
    <rPh sb="20" eb="22">
      <t>ケッテイ</t>
    </rPh>
    <rPh sb="23" eb="24">
      <t>カカワ</t>
    </rPh>
    <rPh sb="25" eb="27">
      <t>シュウチ</t>
    </rPh>
    <rPh sb="27" eb="28">
      <t>リツ</t>
    </rPh>
    <rPh sb="29" eb="31">
      <t>ジッタイ</t>
    </rPh>
    <phoneticPr fontId="1"/>
  </si>
  <si>
    <t>現状の新築計画を前提としているので、解体に着工前に、近隣関係住民に対する新築計画を周知すべきではないか</t>
    <rPh sb="0" eb="2">
      <t>ゲンジョウ</t>
    </rPh>
    <rPh sb="8" eb="10">
      <t>ゼンテイ</t>
    </rPh>
    <rPh sb="26" eb="28">
      <t>キンリン</t>
    </rPh>
    <rPh sb="28" eb="30">
      <t>カンケイ</t>
    </rPh>
    <rPh sb="30" eb="32">
      <t>ジュウミン</t>
    </rPh>
    <rPh sb="33" eb="34">
      <t>タイ</t>
    </rPh>
    <rPh sb="36" eb="38">
      <t>シンチク</t>
    </rPh>
    <rPh sb="38" eb="40">
      <t>ケイカク</t>
    </rPh>
    <rPh sb="41" eb="43">
      <t>シュウチ</t>
    </rPh>
    <phoneticPr fontId="1"/>
  </si>
  <si>
    <t>平成26年6月13日の新国立競技場基本設計（案）概要説明会実施、8月1日に渋谷区議への説明会を予定している　</t>
    <rPh sb="29" eb="31">
      <t>ジッシ</t>
    </rPh>
    <rPh sb="33" eb="34">
      <t>ガツ</t>
    </rPh>
    <rPh sb="35" eb="36">
      <t>ニチ</t>
    </rPh>
    <rPh sb="37" eb="39">
      <t>シブヤ</t>
    </rPh>
    <rPh sb="39" eb="41">
      <t>クギ</t>
    </rPh>
    <rPh sb="43" eb="45">
      <t>セツメイ</t>
    </rPh>
    <rPh sb="45" eb="46">
      <t>カイ</t>
    </rPh>
    <rPh sb="47" eb="49">
      <t>ヨテイ</t>
    </rPh>
    <phoneticPr fontId="1"/>
  </si>
  <si>
    <t>都民の健康と安全を確保する環境に関する条例の主旨より、改修案と新建築案との代替え案評価の指標として適用するべきでは</t>
    <rPh sb="22" eb="24">
      <t>シュシ</t>
    </rPh>
    <rPh sb="27" eb="29">
      <t>カイシュウ</t>
    </rPh>
    <rPh sb="29" eb="30">
      <t>アン</t>
    </rPh>
    <rPh sb="31" eb="32">
      <t>シン</t>
    </rPh>
    <rPh sb="32" eb="34">
      <t>ケンチク</t>
    </rPh>
    <rPh sb="34" eb="35">
      <t>アン</t>
    </rPh>
    <rPh sb="37" eb="39">
      <t>ダイガ</t>
    </rPh>
    <rPh sb="40" eb="41">
      <t>アン</t>
    </rPh>
    <rPh sb="41" eb="43">
      <t>ヒョウカ</t>
    </rPh>
    <rPh sb="44" eb="46">
      <t>シヒョウ</t>
    </rPh>
    <rPh sb="49" eb="51">
      <t>テキヨウ</t>
    </rPh>
    <phoneticPr fontId="1"/>
  </si>
  <si>
    <t>開放緑地面積、植生内容の評価</t>
    <rPh sb="0" eb="2">
      <t>カイホウ</t>
    </rPh>
    <rPh sb="2" eb="4">
      <t>リョクチ</t>
    </rPh>
    <rPh sb="4" eb="6">
      <t>メンセキ</t>
    </rPh>
    <rPh sb="7" eb="9">
      <t>ショクセイ</t>
    </rPh>
    <rPh sb="9" eb="11">
      <t>ナイヨウ</t>
    </rPh>
    <rPh sb="12" eb="14">
      <t>ヒョウカ</t>
    </rPh>
    <phoneticPr fontId="1"/>
  </si>
  <si>
    <t>環境アセス以前にザハ案が確定している</t>
    <rPh sb="0" eb="2">
      <t>カンキョウ</t>
    </rPh>
    <rPh sb="5" eb="7">
      <t>イゼン</t>
    </rPh>
    <rPh sb="10" eb="11">
      <t>アン</t>
    </rPh>
    <rPh sb="12" eb="14">
      <t>カクテイ</t>
    </rPh>
    <phoneticPr fontId="1"/>
  </si>
  <si>
    <t>1) 2014/3/14 蓮舫議員,予算委員会で「新国立競技場」について質問；久米設計案維持費は、ザハ案の維持費を建設費で比例案分して算出した。</t>
    <rPh sb="13" eb="15">
      <t>レンホウ</t>
    </rPh>
    <rPh sb="15" eb="17">
      <t>ギイン</t>
    </rPh>
    <rPh sb="18" eb="20">
      <t>ヨサン</t>
    </rPh>
    <rPh sb="20" eb="23">
      <t>イインカイ</t>
    </rPh>
    <rPh sb="25" eb="28">
      <t>シンコクリツ</t>
    </rPh>
    <rPh sb="28" eb="31">
      <t>キョウギジョウ</t>
    </rPh>
    <rPh sb="36" eb="38">
      <t>シツモン</t>
    </rPh>
    <rPh sb="39" eb="41">
      <t>クメ</t>
    </rPh>
    <rPh sb="41" eb="43">
      <t>セッケイ</t>
    </rPh>
    <rPh sb="43" eb="44">
      <t>アン</t>
    </rPh>
    <rPh sb="44" eb="46">
      <t>イジ</t>
    </rPh>
    <rPh sb="46" eb="47">
      <t>ヒ</t>
    </rPh>
    <rPh sb="51" eb="52">
      <t>アン</t>
    </rPh>
    <rPh sb="53" eb="55">
      <t>イジ</t>
    </rPh>
    <rPh sb="55" eb="56">
      <t>ヒ</t>
    </rPh>
    <rPh sb="57" eb="60">
      <t>ケンセツヒ</t>
    </rPh>
    <rPh sb="61" eb="63">
      <t>ヒレイ</t>
    </rPh>
    <rPh sb="63" eb="65">
      <t>アンブン</t>
    </rPh>
    <rPh sb="67" eb="69">
      <t>サンシュツ</t>
    </rPh>
    <phoneticPr fontId="1"/>
  </si>
  <si>
    <t>予算超過時、赤字の負担割合（国、都）と決済権限；３）によると資金負担責任に明確な取決めがない。</t>
    <rPh sb="6" eb="8">
      <t>アカジ</t>
    </rPh>
    <rPh sb="30" eb="32">
      <t>シキン</t>
    </rPh>
    <rPh sb="32" eb="34">
      <t>フタン</t>
    </rPh>
    <rPh sb="34" eb="36">
      <t>セキニン</t>
    </rPh>
    <rPh sb="37" eb="39">
      <t>メイカク</t>
    </rPh>
    <rPh sb="40" eb="42">
      <t>トリキ</t>
    </rPh>
    <phoneticPr fontId="1"/>
  </si>
  <si>
    <t>4) H１９国立競技場運営収入報告より、久米設計案の受益者負担（収入）は、H19国立協議場運営収入と同等のものとした</t>
    <rPh sb="6" eb="8">
      <t>コクリツ</t>
    </rPh>
    <rPh sb="8" eb="11">
      <t>キョウギジョウ</t>
    </rPh>
    <rPh sb="11" eb="13">
      <t>ウンエイ</t>
    </rPh>
    <rPh sb="13" eb="15">
      <t>シュウニュウ</t>
    </rPh>
    <rPh sb="15" eb="17">
      <t>ホウコク</t>
    </rPh>
    <rPh sb="20" eb="22">
      <t>クメ</t>
    </rPh>
    <rPh sb="22" eb="24">
      <t>セッケイ</t>
    </rPh>
    <rPh sb="24" eb="25">
      <t>アン</t>
    </rPh>
    <rPh sb="26" eb="29">
      <t>ジュエキシャ</t>
    </rPh>
    <rPh sb="29" eb="31">
      <t>フタン</t>
    </rPh>
    <rPh sb="32" eb="34">
      <t>シュウニュウ</t>
    </rPh>
    <rPh sb="40" eb="42">
      <t>コクリツ</t>
    </rPh>
    <rPh sb="42" eb="44">
      <t>キョウギ</t>
    </rPh>
    <rPh sb="44" eb="45">
      <t>ジョウ</t>
    </rPh>
    <rPh sb="45" eb="47">
      <t>ウンエイ</t>
    </rPh>
    <rPh sb="47" eb="49">
      <t>シュウニュウ</t>
    </rPh>
    <rPh sb="50" eb="52">
      <t>ドウトウ</t>
    </rPh>
    <phoneticPr fontId="1"/>
  </si>
  <si>
    <t> JSC・JIA意見交換会（非公開）</t>
  </si>
  <si>
    <t>新国立競技場計画の持続可能性は？参加と合意形成研究会</t>
  </si>
  <si>
    <t>新国立競技場とオリンピック施設計画に何が必要か？   JIA館１Ｆ建築家クラブ</t>
    <phoneticPr fontId="1"/>
  </si>
  <si>
    <t>競技場取り壊し工事公告最終日</t>
    <phoneticPr fontId="1"/>
  </si>
  <si>
    <t>渋谷区都市計画審議会</t>
  </si>
  <si>
    <t>JSCによる渋谷区議会議員への説明会（２回目）</t>
  </si>
  <si>
    <t>JSCの動きを含む公的な流れ</t>
    <rPh sb="4" eb="5">
      <t>ウゴ</t>
    </rPh>
    <rPh sb="7" eb="8">
      <t>フク</t>
    </rPh>
    <rPh sb="9" eb="11">
      <t>コウテキ</t>
    </rPh>
    <rPh sb="12" eb="13">
      <t>ナガ</t>
    </rPh>
    <phoneticPr fontId="14"/>
  </si>
  <si>
    <t>建築界・市民団体の活動</t>
    <rPh sb="0" eb="2">
      <t>ケンチク</t>
    </rPh>
    <rPh sb="2" eb="3">
      <t>カイ</t>
    </rPh>
    <rPh sb="4" eb="6">
      <t>シミン</t>
    </rPh>
    <rPh sb="6" eb="8">
      <t>ダンタイ</t>
    </rPh>
    <rPh sb="9" eb="11">
      <t>カツドウ</t>
    </rPh>
    <phoneticPr fontId="14"/>
  </si>
  <si>
    <t>2011年</t>
    <rPh sb="4" eb="5">
      <t>ネン</t>
    </rPh>
    <phoneticPr fontId="14"/>
  </si>
  <si>
    <t>久米設計が国立霞ヶ丘競技場陸上競技場耐震改修基本計画を提出
 （サブトラックを地下に設置、設計・1年、工期・2年、工事費・777億円、うち地下工事に110億円）</t>
    <phoneticPr fontId="14"/>
  </si>
  <si>
    <t>スポーツ基本法公布</t>
    <phoneticPr fontId="14"/>
  </si>
  <si>
    <t>閣議において2020年第32回オリンピック競技大会・第16回パラリンピック競技大会の東京招致が了解される。</t>
    <phoneticPr fontId="14"/>
  </si>
  <si>
    <t>2012年</t>
    <rPh sb="4" eb="5">
      <t>ネン</t>
    </rPh>
    <phoneticPr fontId="14"/>
  </si>
  <si>
    <t>3月</t>
    <rPh sb="1" eb="2">
      <t>ガツ</t>
    </rPh>
    <phoneticPr fontId="14"/>
  </si>
  <si>
    <t>スポーツ基本法に基づくスポーツ基本計画が策定され、これにより「オリンピック・パラリンピック等の国際競技大会の招致・開催等を通じた国際交流・後見の推進」が掲げられる。</t>
    <phoneticPr fontId="14"/>
  </si>
  <si>
    <t>第1回有識者会議、議題１、国立競技場の将来構想、２、ワーキンググループの設置</t>
    <rPh sb="0" eb="1">
      <t>ダイ</t>
    </rPh>
    <rPh sb="2" eb="3">
      <t>カイ</t>
    </rPh>
    <rPh sb="3" eb="6">
      <t>ユウシキシャ</t>
    </rPh>
    <rPh sb="6" eb="8">
      <t>カイギ</t>
    </rPh>
    <rPh sb="9" eb="11">
      <t>ギダイ</t>
    </rPh>
    <rPh sb="13" eb="15">
      <t>コクリツ</t>
    </rPh>
    <rPh sb="15" eb="17">
      <t>キョウギ</t>
    </rPh>
    <rPh sb="17" eb="18">
      <t>ジョウ</t>
    </rPh>
    <rPh sb="19" eb="21">
      <t>ショウライ</t>
    </rPh>
    <rPh sb="21" eb="23">
      <t>コウソウ</t>
    </rPh>
    <rPh sb="36" eb="38">
      <t>セッチ</t>
    </rPh>
    <phoneticPr fontId="14"/>
  </si>
  <si>
    <t>第2回有識者会議、議題１、国立競技場の改築に向けた論点整理について、２、新国立競技場基本構想デザイン公募について</t>
    <rPh sb="0" eb="1">
      <t>ダイ</t>
    </rPh>
    <rPh sb="2" eb="3">
      <t>カイ</t>
    </rPh>
    <rPh sb="3" eb="6">
      <t>ユウシキシャ</t>
    </rPh>
    <rPh sb="6" eb="8">
      <t>カイギ</t>
    </rPh>
    <rPh sb="9" eb="11">
      <t>ギダイ</t>
    </rPh>
    <rPh sb="13" eb="15">
      <t>コクリツ</t>
    </rPh>
    <rPh sb="15" eb="17">
      <t>キョウギ</t>
    </rPh>
    <rPh sb="17" eb="18">
      <t>ジョウ</t>
    </rPh>
    <rPh sb="19" eb="21">
      <t>カイチク</t>
    </rPh>
    <rPh sb="22" eb="23">
      <t>ム</t>
    </rPh>
    <rPh sb="25" eb="27">
      <t>ロンテン</t>
    </rPh>
    <rPh sb="27" eb="29">
      <t>セイリ</t>
    </rPh>
    <rPh sb="36" eb="37">
      <t>シン</t>
    </rPh>
    <rPh sb="37" eb="39">
      <t>コクリツ</t>
    </rPh>
    <rPh sb="39" eb="41">
      <t>キョウギ</t>
    </rPh>
    <rPh sb="41" eb="42">
      <t>ジョウ</t>
    </rPh>
    <rPh sb="42" eb="44">
      <t>キホン</t>
    </rPh>
    <rPh sb="44" eb="46">
      <t>コウソウ</t>
    </rPh>
    <rPh sb="50" eb="52">
      <t>コウボ</t>
    </rPh>
    <phoneticPr fontId="14"/>
  </si>
  <si>
    <t>日本スポーツ振興センター（JSC）が新国立競技場国際デザイン競技の手続き開始公告を出す。</t>
    <phoneticPr fontId="14"/>
  </si>
  <si>
    <t>第3回有識者会議、議題1、新国立競技場基本構想国際デザイン競技の審査結果について、２、今後のプロセスについて</t>
    <rPh sb="0" eb="1">
      <t>ダイ</t>
    </rPh>
    <rPh sb="2" eb="3">
      <t>カイ</t>
    </rPh>
    <rPh sb="3" eb="6">
      <t>ユウシキシャ</t>
    </rPh>
    <rPh sb="6" eb="8">
      <t>カイギ</t>
    </rPh>
    <rPh sb="9" eb="11">
      <t>ギダイ</t>
    </rPh>
    <rPh sb="13" eb="14">
      <t>シン</t>
    </rPh>
    <rPh sb="14" eb="16">
      <t>コクリツ</t>
    </rPh>
    <rPh sb="16" eb="18">
      <t>キョウギ</t>
    </rPh>
    <rPh sb="18" eb="19">
      <t>ジョウ</t>
    </rPh>
    <rPh sb="19" eb="21">
      <t>キホン</t>
    </rPh>
    <rPh sb="21" eb="23">
      <t>コウソウ</t>
    </rPh>
    <rPh sb="23" eb="25">
      <t>コクサイ</t>
    </rPh>
    <rPh sb="29" eb="31">
      <t>キョウギ</t>
    </rPh>
    <rPh sb="32" eb="34">
      <t>シンサ</t>
    </rPh>
    <rPh sb="34" eb="36">
      <t>ケッカ</t>
    </rPh>
    <rPh sb="43" eb="45">
      <t>コンゴ</t>
    </rPh>
    <phoneticPr fontId="14"/>
  </si>
  <si>
    <t>46応募作品の中からザハ・ハディド氏作品が最優秀賞と決まる。</t>
    <phoneticPr fontId="14"/>
  </si>
  <si>
    <t>JSCが近隣住民に対して「国立霞ヶ丘競技場建替え計画概要説明会」を開催</t>
    <phoneticPr fontId="14"/>
  </si>
  <si>
    <t>2013年</t>
    <rPh sb="4" eb="5">
      <t>ネン</t>
    </rPh>
    <phoneticPr fontId="14"/>
  </si>
  <si>
    <t>都市計画原案の公告・縦覧（意見書提出期限2月12日）</t>
    <phoneticPr fontId="14"/>
  </si>
  <si>
    <t>東京都から各区（新宿・港・渋谷）へ意見照会</t>
    <phoneticPr fontId="14"/>
  </si>
  <si>
    <t>東京都が都市計画案の説明会を開催</t>
    <phoneticPr fontId="14"/>
  </si>
  <si>
    <t>都市計画案の公告・縦覧（3月11日まで）</t>
    <phoneticPr fontId="14"/>
  </si>
  <si>
    <t>4月</t>
    <phoneticPr fontId="14"/>
  </si>
  <si>
    <t>各区から東京都への意見回答</t>
    <phoneticPr fontId="14"/>
  </si>
  <si>
    <t>槇文彦氏、日本建築家協会発行の雑誌に「新国立競技場案を神宮外苑の歴史的文脈で考える」と題した論文を発表する。</t>
    <phoneticPr fontId="14"/>
  </si>
  <si>
    <t>IOC総会で2020年オリンピックの東京開催が決まる。</t>
    <phoneticPr fontId="14"/>
  </si>
  <si>
    <t>10月</t>
    <phoneticPr fontId="14"/>
  </si>
  <si>
    <t>財務省主計局より「国・地方とも財政改革が緊要な課題であることに鑑み、簡素を旨とし、大会の開催に係る施設については、既存施設の活用を図ること」としたオリンピック・パラリンピック関係資料が発表される。</t>
    <phoneticPr fontId="14"/>
  </si>
  <si>
    <t>シンポジウム「新国立競技場案を神宮外苑の歴史的文脈で考える」開催。この様子はインターネットで中継され、新聞各紙、ＴＶニュースでも報道される。登壇者 槇　文彦 （建築家）
 陣内　秀信 （建築史家・法政大学教授）
 宮台　真司 （社会学者・首都大学東京教授）
 大野　秀俊 （建築家・東京大学大学院教授）</t>
    <phoneticPr fontId="14"/>
  </si>
  <si>
    <t>神宮外苑と国立競技場を未来へ手わたす会(手わたす会）設立</t>
    <rPh sb="0" eb="2">
      <t>ジングウ</t>
    </rPh>
    <rPh sb="2" eb="4">
      <t>ガイエン</t>
    </rPh>
    <rPh sb="5" eb="7">
      <t>コクリツ</t>
    </rPh>
    <rPh sb="7" eb="9">
      <t>キョウギ</t>
    </rPh>
    <rPh sb="9" eb="10">
      <t>ジョウ</t>
    </rPh>
    <rPh sb="11" eb="13">
      <t>ミライ</t>
    </rPh>
    <rPh sb="14" eb="15">
      <t>テ</t>
    </rPh>
    <rPh sb="18" eb="19">
      <t>カイ</t>
    </rPh>
    <rPh sb="20" eb="21">
      <t>テ</t>
    </rPh>
    <rPh sb="24" eb="25">
      <t>カイ</t>
    </rPh>
    <rPh sb="26" eb="28">
      <t>セツリツ</t>
    </rPh>
    <phoneticPr fontId="14"/>
  </si>
  <si>
    <t>槇文彦氏をはじめ建築家4名が文部科学省および東京都に「新国立競技場に関する要望書」を提出。発起人および賛同者に建築関係者100人が名前を連ねる</t>
    <phoneticPr fontId="14"/>
  </si>
  <si>
    <t>手わたす会が内閣府、文部科学省、JSC、都知事に要望書・質問状および署名簿を提出。</t>
    <phoneticPr fontId="14"/>
  </si>
  <si>
    <t>手わたす会が公開座談会「市民とともに考える新国立競技場の着地点」を開催。　登壇者 松隈　洋 （建築史家、京都工芸繊維大学教授）
藤本　昌也 （建築家、日本建築士連合会名誉会長）日置　雅晴 （弁護士、早稲田大学大学院教授）平良　敬一 （建築評論家、「住宅建築」相談役）渡辺　邦夫 （構造設計家、新国立競技場デザインコンクール応募者） 森山　高至 （建築エコノミスト） 森　まゆみ （作家/神宮外苑と国立競技場を未来へ手わたす会共同代表）</t>
    <rPh sb="0" eb="1">
      <t>テ</t>
    </rPh>
    <rPh sb="4" eb="5">
      <t>カイ</t>
    </rPh>
    <phoneticPr fontId="14"/>
  </si>
  <si>
    <t>第4回有識者会議、議題1．これまでの経緯について、2．基本設計(案）について、3．今後の設計の進め方（案）について</t>
    <rPh sb="0" eb="1">
      <t>ダイ</t>
    </rPh>
    <rPh sb="2" eb="3">
      <t>カイ</t>
    </rPh>
    <rPh sb="3" eb="6">
      <t>ユウシキシャ</t>
    </rPh>
    <rPh sb="6" eb="8">
      <t>カイギ</t>
    </rPh>
    <rPh sb="9" eb="11">
      <t>ギダイ</t>
    </rPh>
    <rPh sb="18" eb="20">
      <t>ケイイ</t>
    </rPh>
    <rPh sb="27" eb="29">
      <t>キホン</t>
    </rPh>
    <rPh sb="29" eb="31">
      <t>セッケイ</t>
    </rPh>
    <rPh sb="32" eb="33">
      <t>アン</t>
    </rPh>
    <rPh sb="41" eb="43">
      <t>コンゴ</t>
    </rPh>
    <rPh sb="44" eb="46">
      <t>セッケイ</t>
    </rPh>
    <rPh sb="47" eb="48">
      <t>スス</t>
    </rPh>
    <rPh sb="49" eb="50">
      <t>カタ</t>
    </rPh>
    <rPh sb="51" eb="52">
      <t>アン</t>
    </rPh>
    <phoneticPr fontId="14"/>
  </si>
  <si>
    <t>自民党無駄撲滅ＰＴにより新国立競技場に関するヒアリング実施（現国立競技場の耐震改修費用は700億円、コンペ条件の工事予算費用1300億円は日産スタジアム700億円を参照、屋根付きにすることで１00～１50億円のコスト増となるが年間12日程度のコンサート利用・4億8000万円の収入が考えられる）</t>
    <phoneticPr fontId="14"/>
  </si>
  <si>
    <t>手わたす会、青柳文化庁長官に要望書を提出。</t>
    <phoneticPr fontId="14"/>
  </si>
  <si>
    <t>手わたす会、JSC、国立競技場将来構想有識者会議、国際デザイン競技審査委員長宛に公開質問状を送付。</t>
    <phoneticPr fontId="14"/>
  </si>
  <si>
    <t>下村文科大臣は記者会見で「都議会と直接話して500億円は都の方でも出すとい
うことで内々には了解をもらっている」と発言</t>
    <phoneticPr fontId="14"/>
  </si>
  <si>
    <t>自民党無駄撲滅ＰＴによる第2回目ヒアリング （工事予算の上限・1388億円、ランニングコストの赤字補填を行わないことを確認）</t>
    <phoneticPr fontId="14"/>
  </si>
  <si>
    <t>2014年</t>
    <rPh sb="4" eb="5">
      <t>ネン</t>
    </rPh>
    <phoneticPr fontId="14"/>
  </si>
  <si>
    <t>手わたす会、都知事選立候補予定者に公開質問状を送付</t>
    <phoneticPr fontId="14"/>
  </si>
  <si>
    <t>公開勉強会「みんなで学ぼう　新国立競技場のあり方」を開催
登壇者 森　まゆみ （作家/神宮外苑と国立競技場を未来へ手わたす会共同代表）鈴木　知幸 （元2016年東京オリンピック招致準備担当課長・順天堂大学客員教授 沖塩　荘一郎 （日本ファシリティマネジメント協会理事、東京理科大学名誉教授）森山　高至 （建築エコノミスト）山本　想太郎 （建築家、日本建築家協会デザイン部会長）</t>
    <phoneticPr fontId="14"/>
  </si>
  <si>
    <t>衆議院予算委員会にて有田芳生議員が新国立競技場建設について質問
 （ハディド氏に監修料として13億円支払うこと、競技場利用による年間収入50億円、維持管理約40億円、約4億円の黒字となる試算が示される）</t>
    <phoneticPr fontId="14"/>
  </si>
  <si>
    <t>公開勉強会「スポーツ施設としての新国立競技場を考えよう」を開催
登壇者 森　まゆみ （作家/神宮外苑と国立競技場を未来へ手わたす会共同代表）後藤　健生 （スポーツジャーナリスト）鈴木　知幸 （元2016年東京オリンピック招致準備担当課長・順天堂大学客員教授）今川　憲英 （外科医的建築家憲＋TIS&amp;Partners’　東京電機大学教授）</t>
    <phoneticPr fontId="14"/>
  </si>
  <si>
    <t>手わたす会、JSCに再度質問状を送付。</t>
    <phoneticPr fontId="14"/>
  </si>
  <si>
    <t>手わたす会、舛添都知事に計画見直しの要望書を提出。</t>
    <phoneticPr fontId="14"/>
  </si>
  <si>
    <t>参議院予算委員会にて蓮舫議員が新国立競技場について質問
 （現競技場の解体及び新競技場の建設費用計2000億円は国・都・JSCが分担するが現在協議中であり、その割合は未定であると久保公人文科省スポーツ青少年局長回答）</t>
    <phoneticPr fontId="14"/>
  </si>
  <si>
    <t>手わたす会、第2回外苑ウォーク実施</t>
    <phoneticPr fontId="14"/>
  </si>
  <si>
    <t>公開勉強会「新国立競技場、このままでほんとにいいの？」を開催
登壇者 森　まゆみ （作家/神宮外苑と国立競技場を未来へ手わたす会共同代表）松原　隆一郎 （社会経済学者、東京大学教授）柳沢　厚 （日本都市計画協会理事、C-まち計画室代表）横河　建 （建築家、日本大学教授）今枝秀次郎＋平山貴大（東京大学工学部建築学科3年）</t>
    <phoneticPr fontId="14"/>
  </si>
  <si>
    <t>手わたす会、JOCにオリンピックムーブメント・アジェンダ21遵守の要望書を送付。</t>
    <rPh sb="37" eb="39">
      <t>ソウフ</t>
    </rPh>
    <phoneticPr fontId="14"/>
  </si>
  <si>
    <t>平凡社より「新国立競技場、何が問題か　オリンピックの17日間と神宮の杜100年」槇文彦編著出版</t>
    <phoneticPr fontId="14"/>
  </si>
  <si>
    <t>手わたす会、トーマス・バッハIOC会長に新国立競技場をオリンピックムーブメント・アジェンダ21遵守の要望書を送付。</t>
    <phoneticPr fontId="14"/>
  </si>
  <si>
    <t>岩波ブックレット「異議あり！新国立競技場」出版</t>
    <phoneticPr fontId="14"/>
  </si>
  <si>
    <t>手わたす会、JSCによる現国立競技場解体工事入札に対し抗議文を送付</t>
    <phoneticPr fontId="14"/>
  </si>
  <si>
    <t>東京都が2020年東京オリンピック環境アセスメント調査計画書に関する意見募集を行う</t>
    <phoneticPr fontId="14"/>
  </si>
  <si>
    <t>「新国立競技場、何が問題か」出版記念シンポジウムが開催される。
登壇者 槇　文彦 （建築家）大野　秀俊 （建築家、東京大学大学院教授）森　まゆみ （作家）陣内　秀信 （建築史家、法政大学教授）</t>
    <phoneticPr fontId="14"/>
  </si>
  <si>
    <t>シンポジウム「新国立競技場のもう一つの可能性」が開催される
登壇者 中沢　新一 （人類学者、明治大学野生の科学研究所長）伊東　豊雄 （建築家、RIBAゴールドメダル、プリツカー賞受賞者）森山　高至 （建築エコノミスト）松隈　洋 （建築史家、京都工芸繊維大学教授）/司会</t>
    <phoneticPr fontId="14"/>
  </si>
  <si>
    <t>JSCより公開質問状の回答が届く</t>
    <phoneticPr fontId="14"/>
  </si>
  <si>
    <t>舛添都知事にあて、国立競技場の解体中止と改修検討をもとめる要望書を送付</t>
    <phoneticPr fontId="14"/>
  </si>
  <si>
    <t>日本建築家協会が文部科学省・東京都・JSCに対し、国立競技場解体中止の要望書を提出する。</t>
    <phoneticPr fontId="14"/>
  </si>
  <si>
    <t>JSC、新国立競技場の基本設計を発表、国立競技場将来構想有識者会議がこれを了承するが、文部科学委員会理事 笠ひろふみ衆議院議員は1．景観等の問題で専門家も含めて批判的な意見がある。理解を得られるよう丁寧な説明をしていくこと。2．パラリンピックに対応しての車椅子席が少な過ぎる。3．先端技術は常に進化する。新技術誕生の可能性も踏まえて柔軟に対応するよう発言</t>
    <rPh sb="19" eb="21">
      <t>コクリツ</t>
    </rPh>
    <rPh sb="21" eb="23">
      <t>キョウギ</t>
    </rPh>
    <rPh sb="23" eb="24">
      <t>ジョウ</t>
    </rPh>
    <rPh sb="24" eb="26">
      <t>ショウライ</t>
    </rPh>
    <rPh sb="26" eb="28">
      <t>コウソウ</t>
    </rPh>
    <rPh sb="155" eb="157">
      <t>タンジョウ</t>
    </rPh>
    <rPh sb="175" eb="177">
      <t>ハツゲン</t>
    </rPh>
    <phoneticPr fontId="14"/>
  </si>
  <si>
    <t>3月31日にIOCに向け送付した要望書の返信が届く</t>
    <phoneticPr fontId="14"/>
  </si>
  <si>
    <t>2020年東京五輪環境アセスメント評価委員会、五輪会場などに関する環境影響評価書を作成する際の留意点をまとめ、都環境局長に意見具申を行う。</t>
    <rPh sb="66" eb="67">
      <t>オコナ</t>
    </rPh>
    <phoneticPr fontId="14"/>
  </si>
  <si>
    <t>JSCが新国立競技場基本構想国際デザイン競技報告書（競技概要・応募状況・審査概要・質疑）を発表</t>
    <rPh sb="4" eb="5">
      <t>シン</t>
    </rPh>
    <rPh sb="5" eb="7">
      <t>コクリツ</t>
    </rPh>
    <rPh sb="7" eb="9">
      <t>キョウギ</t>
    </rPh>
    <rPh sb="9" eb="10">
      <t>ジョウ</t>
    </rPh>
    <rPh sb="10" eb="12">
      <t>キホン</t>
    </rPh>
    <rPh sb="12" eb="14">
      <t>コウソウ</t>
    </rPh>
    <rPh sb="14" eb="16">
      <t>コクサイ</t>
    </rPh>
    <rPh sb="20" eb="22">
      <t>キョウギ</t>
    </rPh>
    <rPh sb="22" eb="25">
      <t>ホウコクショ</t>
    </rPh>
    <rPh sb="26" eb="28">
      <t>キョウギ</t>
    </rPh>
    <rPh sb="28" eb="30">
      <t>ガイヨウ</t>
    </rPh>
    <rPh sb="31" eb="33">
      <t>オウボ</t>
    </rPh>
    <rPh sb="33" eb="35">
      <t>ジョウキョウ</t>
    </rPh>
    <rPh sb="36" eb="38">
      <t>シンサ</t>
    </rPh>
    <rPh sb="38" eb="40">
      <t>ガイヨウ</t>
    </rPh>
    <rPh sb="41" eb="43">
      <t>シツギ</t>
    </rPh>
    <rPh sb="45" eb="47">
      <t>ハッピョウ</t>
    </rPh>
    <phoneticPr fontId="14"/>
  </si>
  <si>
    <t>舛添都知事は定例会見で「500億円は完全に白紙、基本は国がすべき」「後年度負担にならないよう、8万人のスペースを有効に活用しなければいけない」と発言</t>
    <phoneticPr fontId="14"/>
  </si>
  <si>
    <t>JSCは競技場取り壊し業務入札が不落であったことを発表</t>
    <rPh sb="4" eb="6">
      <t>キョウギ</t>
    </rPh>
    <rPh sb="6" eb="7">
      <t>ジョウ</t>
    </rPh>
    <rPh sb="7" eb="8">
      <t>ト</t>
    </rPh>
    <rPh sb="9" eb="10">
      <t>コワ</t>
    </rPh>
    <rPh sb="11" eb="13">
      <t>ギョウム</t>
    </rPh>
    <rPh sb="13" eb="15">
      <t>ニュウサツ</t>
    </rPh>
    <rPh sb="16" eb="18">
      <t>フラク</t>
    </rPh>
    <rPh sb="25" eb="27">
      <t>ハッピョウ</t>
    </rPh>
    <phoneticPr fontId="14"/>
  </si>
  <si>
    <t>スポーツ基本法</t>
    <rPh sb="4" eb="6">
      <t>キホン</t>
    </rPh>
    <rPh sb="6" eb="7">
      <t>ホウ</t>
    </rPh>
    <phoneticPr fontId="1"/>
  </si>
  <si>
    <t>Post Olympic 2020/Sep～小規模需要</t>
    <rPh sb="22" eb="25">
      <t>ショウキボ</t>
    </rPh>
    <rPh sb="25" eb="27">
      <t>ジュヨウ</t>
    </rPh>
    <phoneticPr fontId="1"/>
  </si>
  <si>
    <t>Post Olympic 2020/Sep～多目的用途</t>
    <rPh sb="22" eb="25">
      <t>タモクテキ</t>
    </rPh>
    <rPh sb="25" eb="27">
      <t>ヨウト</t>
    </rPh>
    <phoneticPr fontId="1"/>
  </si>
  <si>
    <t>都市計画決定</t>
    <rPh sb="0" eb="2">
      <t>トシ</t>
    </rPh>
    <rPh sb="2" eb="4">
      <t>ケイカク</t>
    </rPh>
    <rPh sb="4" eb="6">
      <t>ケッテイ</t>
    </rPh>
    <phoneticPr fontId="1"/>
  </si>
  <si>
    <t>3.1.5 Health protectionThe protection of health, an essential factor in the harmonious　development of humankind, is closely related to the sustainable　development of our society.</t>
    <phoneticPr fontId="1"/>
  </si>
  <si>
    <t>3.1.6 Human habitat and settlementsSports facilities will be built or converted so as to ensure their harmonious integration into the local context, whether natural or man-made, and in accordance with considerate planning of land use.</t>
    <phoneticPr fontId="1"/>
  </si>
  <si>
    <t>3.1.7 Integrating the concept of sustainable development into sports policiesall sports organizations will set up institutional struc-tures to ensure that environmental and development issues are duly taken into account in their regulatory and decision-making procedures.</t>
    <phoneticPr fontId="1"/>
  </si>
  <si>
    <t>3.2. Conservation and management of resources for sustainable developmentThus, the environmental activities of the Olympic Movement are now geared to the preservation and management of natural resources and the natural environment necessary to improve socio-economic conditions as defined in　the previous chapter.</t>
    <phoneticPr fontId="1"/>
  </si>
  <si>
    <t>3.2.1 Methodology of environmental action for the Olympic MovementIn general terms, all the actions undertaken by the Olympic Movement must take place with due respect for the environment and in the spirit of sutainable development, encourage environmental education and allow specific activities to help preserve the environment.</t>
    <phoneticPr fontId="1"/>
  </si>
  <si>
    <t>3.2.2 Protection of conservation areas and countrysideSports activities, facilities and events must be so arranged as to ensure the protection of conservation areas, the countryside, the cultural heritage and natural sources as a whole.</t>
    <phoneticPr fontId="1"/>
  </si>
  <si>
    <t>財務省主計局より「国・地方とも財政改革が緊要な課題であることに鑑み、簡素を旨とし、大会の開催に係る施設については、既存施設の活用を図ること」としたオリンピック・パラリンピック関係資料が発表される。</t>
    <phoneticPr fontId="1"/>
  </si>
  <si>
    <t>自民党無駄撲滅ＰＴによる第2回目ヒアリング （工事予算の上限・1388億円、ランニングコストの赤字補填を行わないことを確認）</t>
    <phoneticPr fontId="1"/>
  </si>
  <si>
    <t>2020年東京五輪環境アセスメント評価委員会、五輪会場などに関する環境影響評価書を作成する際の留意点をまとめ、都環境局長に意見具申を行う。</t>
    <phoneticPr fontId="1"/>
  </si>
  <si>
    <t>2) 「平成１７年度版　建築物のライフサイクルコスト」　監修：国土交通省大臣官房官庁営繕部，編集・発行：財団法人建築保全センター（2005年9月）、改修案には既存競技場の解体費用200億円（蓮舫議員報告額）を加算した。</t>
    <rPh sb="4" eb="6">
      <t>ヘイセイ</t>
    </rPh>
    <rPh sb="8" eb="10">
      <t>ネンド</t>
    </rPh>
    <rPh sb="10" eb="11">
      <t>バン</t>
    </rPh>
    <rPh sb="12" eb="15">
      <t>ケンチクブツ</t>
    </rPh>
    <rPh sb="28" eb="30">
      <t>カンシュウ</t>
    </rPh>
    <rPh sb="31" eb="33">
      <t>コクド</t>
    </rPh>
    <rPh sb="33" eb="36">
      <t>コウツウショウ</t>
    </rPh>
    <rPh sb="36" eb="38">
      <t>ダイジン</t>
    </rPh>
    <rPh sb="38" eb="40">
      <t>カンボウ</t>
    </rPh>
    <rPh sb="40" eb="42">
      <t>カンチョウ</t>
    </rPh>
    <rPh sb="42" eb="44">
      <t>エイゼン</t>
    </rPh>
    <rPh sb="44" eb="45">
      <t>ブ</t>
    </rPh>
    <rPh sb="46" eb="48">
      <t>ヘンシュウ</t>
    </rPh>
    <rPh sb="49" eb="51">
      <t>ハッコウ</t>
    </rPh>
    <rPh sb="52" eb="54">
      <t>ザイダン</t>
    </rPh>
    <rPh sb="54" eb="56">
      <t>ホウジン</t>
    </rPh>
    <rPh sb="56" eb="58">
      <t>ケンチク</t>
    </rPh>
    <rPh sb="58" eb="60">
      <t>ホゼン</t>
    </rPh>
    <rPh sb="69" eb="70">
      <t>ネン</t>
    </rPh>
    <rPh sb="71" eb="72">
      <t>ガツ</t>
    </rPh>
    <rPh sb="74" eb="76">
      <t>カイシュウ</t>
    </rPh>
    <rPh sb="76" eb="77">
      <t>アン</t>
    </rPh>
    <rPh sb="79" eb="81">
      <t>キソン</t>
    </rPh>
    <rPh sb="81" eb="84">
      <t>キョウギジョウ</t>
    </rPh>
    <rPh sb="85" eb="87">
      <t>カイタイ</t>
    </rPh>
    <rPh sb="87" eb="89">
      <t>ヒヨウ</t>
    </rPh>
    <rPh sb="92" eb="94">
      <t>オクエン</t>
    </rPh>
    <rPh sb="95" eb="97">
      <t>レンホウ</t>
    </rPh>
    <rPh sb="97" eb="99">
      <t>ギイン</t>
    </rPh>
    <rPh sb="99" eb="101">
      <t>ホウコク</t>
    </rPh>
    <rPh sb="101" eb="102">
      <t>ガク</t>
    </rPh>
    <rPh sb="104" eb="106">
      <t>カサン</t>
    </rPh>
    <phoneticPr fontId="1"/>
  </si>
  <si>
    <t>3.2.3 Sports facilitiesA special effort must be made to encourage the best possible use of existing sports facilities, to keep them in good condition and to improve them by increasing safety and reducing their environmental impact. The creation of new sports facilities must be confined to cases in which demand cannot be satisfied by using or renovating existing facilities.</t>
    <phoneticPr fontId="1"/>
  </si>
  <si>
    <t>既存施設の活用を推奨</t>
    <rPh sb="0" eb="2">
      <t>キソン</t>
    </rPh>
    <rPh sb="2" eb="4">
      <t>シセツ</t>
    </rPh>
    <rPh sb="5" eb="7">
      <t>カツヨウ</t>
    </rPh>
    <rPh sb="8" eb="10">
      <t>スイショウ</t>
    </rPh>
    <phoneticPr fontId="1"/>
  </si>
  <si>
    <t>　</t>
    <phoneticPr fontId="1"/>
  </si>
  <si>
    <t>　</t>
    <phoneticPr fontId="1"/>
  </si>
  <si>
    <t>±0</t>
    <phoneticPr fontId="1"/>
  </si>
  <si>
    <t>　</t>
    <phoneticPr fontId="1"/>
  </si>
  <si>
    <t>JSCよりの明確な回答は公開されていない</t>
    <rPh sb="6" eb="8">
      <t>メイカク</t>
    </rPh>
    <rPh sb="9" eb="11">
      <t>カイトウ</t>
    </rPh>
    <rPh sb="12" eb="14">
      <t>コウカイ</t>
    </rPh>
    <phoneticPr fontId="1"/>
  </si>
  <si>
    <t>断片的開示</t>
    <rPh sb="0" eb="3">
      <t>ダンペンテキ</t>
    </rPh>
    <rPh sb="3" eb="5">
      <t>カイジ</t>
    </rPh>
    <phoneticPr fontId="1"/>
  </si>
  <si>
    <t>遵守すべき条例</t>
    <rPh sb="0" eb="2">
      <t>ジュンシュ</t>
    </rPh>
    <rPh sb="5" eb="7">
      <t>ジョウレイ</t>
    </rPh>
    <phoneticPr fontId="1"/>
  </si>
  <si>
    <t>CASBEE</t>
    <phoneticPr fontId="1"/>
  </si>
  <si>
    <t>時期未定</t>
    <rPh sb="0" eb="2">
      <t>ジキ</t>
    </rPh>
    <rPh sb="2" eb="4">
      <t>ミテイ</t>
    </rPh>
    <phoneticPr fontId="1"/>
  </si>
  <si>
    <t>新国立競技場、持続可能性診断の枠組み</t>
    <phoneticPr fontId="1"/>
  </si>
  <si>
    <t>計画承認日、審査完了日、あるいは本日迄計画への配慮先送り（赤塗り）</t>
    <rPh sb="0" eb="2">
      <t>ケイカク</t>
    </rPh>
    <rPh sb="2" eb="4">
      <t>ショウニン</t>
    </rPh>
    <rPh sb="4" eb="5">
      <t>ニチ</t>
    </rPh>
    <rPh sb="6" eb="8">
      <t>シンサ</t>
    </rPh>
    <rPh sb="8" eb="10">
      <t>カンリョウ</t>
    </rPh>
    <rPh sb="10" eb="11">
      <t>ビ</t>
    </rPh>
    <rPh sb="16" eb="18">
      <t>ホンジツ</t>
    </rPh>
    <rPh sb="18" eb="19">
      <t>マデ</t>
    </rPh>
    <rPh sb="19" eb="21">
      <t>ケイカク</t>
    </rPh>
    <rPh sb="23" eb="25">
      <t>ハイリョ</t>
    </rPh>
    <rPh sb="25" eb="27">
      <t>サキオク</t>
    </rPh>
    <rPh sb="29" eb="30">
      <t>アカ</t>
    </rPh>
    <rPh sb="30" eb="31">
      <t>ヌ</t>
    </rPh>
    <phoneticPr fontId="1"/>
  </si>
  <si>
    <t>新国立競技場基本構想際デザイン決定：審査委員会審査指標</t>
    <rPh sb="15" eb="17">
      <t>ケッテイ</t>
    </rPh>
    <rPh sb="23" eb="25">
      <t>シンサ</t>
    </rPh>
    <rPh sb="25" eb="27">
      <t>シヒョウ</t>
    </rPh>
    <phoneticPr fontId="1"/>
  </si>
  <si>
    <t>遵守すべき法、条例</t>
    <rPh sb="5" eb="6">
      <t>ホウ</t>
    </rPh>
    <phoneticPr fontId="1"/>
  </si>
  <si>
    <t>Post Olympic 2020/Sep～フットボールモード</t>
    <phoneticPr fontId="1"/>
  </si>
  <si>
    <t>Post Olympic 2020/Sep～陸上モード</t>
    <rPh sb="22" eb="24">
      <t>リクジョウ</t>
    </rPh>
    <phoneticPr fontId="1"/>
  </si>
  <si>
    <t>○</t>
    <phoneticPr fontId="1"/>
  </si>
  <si>
    <t>観客席数の可動調整機能の要不要</t>
    <rPh sb="0" eb="3">
      <t>カンキャクセキ</t>
    </rPh>
    <rPh sb="3" eb="4">
      <t>スウ</t>
    </rPh>
    <rPh sb="5" eb="7">
      <t>カドウ</t>
    </rPh>
    <rPh sb="7" eb="9">
      <t>チョウセイ</t>
    </rPh>
    <rPh sb="9" eb="11">
      <t>キノウ</t>
    </rPh>
    <rPh sb="12" eb="13">
      <t>ヨウ</t>
    </rPh>
    <rPh sb="13" eb="15">
      <t>フヨウ</t>
    </rPh>
    <phoneticPr fontId="1"/>
  </si>
  <si>
    <t>コンサート用途の全体屋根が必須か？</t>
    <rPh sb="8" eb="10">
      <t>ゼンタイ</t>
    </rPh>
    <rPh sb="10" eb="12">
      <t>ヤネ</t>
    </rPh>
    <rPh sb="13" eb="15">
      <t>ヒッス</t>
    </rPh>
    <phoneticPr fontId="1"/>
  </si>
  <si>
    <t>説明一回実施（詳細は別Excelシート参照）</t>
    <rPh sb="0" eb="2">
      <t>セツメイ</t>
    </rPh>
    <rPh sb="2" eb="3">
      <t>イチ</t>
    </rPh>
    <rPh sb="3" eb="4">
      <t>カイ</t>
    </rPh>
    <rPh sb="4" eb="6">
      <t>ジッシ</t>
    </rPh>
    <phoneticPr fontId="1"/>
  </si>
  <si>
    <t>メインスタジアム仕様最適化</t>
    <rPh sb="8" eb="10">
      <t>シヨウ</t>
    </rPh>
    <rPh sb="10" eb="13">
      <t>サイテキカ</t>
    </rPh>
    <phoneticPr fontId="1"/>
  </si>
  <si>
    <t>総務省通達総財務第7 4 号’公共施設等の総合的かつ計画的な管理の推進について’第一章（３）公共施設等の維持管理・修繕・更新等に係る中長期的な経費の見込みやこれらの経費に充当可能な財源の見込み等</t>
    <rPh sb="0" eb="3">
      <t>ソウムショウ</t>
    </rPh>
    <rPh sb="3" eb="5">
      <t>ツウタツ</t>
    </rPh>
    <rPh sb="40" eb="42">
      <t>ダイイチ</t>
    </rPh>
    <rPh sb="42" eb="43">
      <t>ショウ</t>
    </rPh>
    <phoneticPr fontId="1"/>
  </si>
  <si>
    <t>Sトラック無し</t>
    <rPh sb="5" eb="6">
      <t>ナ</t>
    </rPh>
    <phoneticPr fontId="1"/>
  </si>
  <si>
    <t>参照情報：</t>
    <rPh sb="0" eb="2">
      <t>サンショウ</t>
    </rPh>
    <rPh sb="2" eb="4">
      <t>ジョウホウ</t>
    </rPh>
    <phoneticPr fontId="1"/>
  </si>
  <si>
    <t>都アセスの実施内容が、Agedna21への準拠（例：3.2.2風致地区の精神の尊重（意訳です））し、且つ選択肢間の差異性まで踏み込めるか</t>
    <rPh sb="0" eb="1">
      <t>ト</t>
    </rPh>
    <rPh sb="5" eb="7">
      <t>ジッシ</t>
    </rPh>
    <rPh sb="7" eb="9">
      <t>ナイヨウ</t>
    </rPh>
    <rPh sb="21" eb="23">
      <t>ジュンキョ</t>
    </rPh>
    <rPh sb="24" eb="25">
      <t>レイ</t>
    </rPh>
    <rPh sb="31" eb="33">
      <t>フウチ</t>
    </rPh>
    <rPh sb="33" eb="35">
      <t>チク</t>
    </rPh>
    <rPh sb="36" eb="38">
      <t>セイシン</t>
    </rPh>
    <rPh sb="39" eb="41">
      <t>ソンチョウ</t>
    </rPh>
    <rPh sb="42" eb="44">
      <t>イヤク</t>
    </rPh>
    <rPh sb="50" eb="51">
      <t>カ</t>
    </rPh>
    <rPh sb="52" eb="55">
      <t>センタクシ</t>
    </rPh>
    <rPh sb="55" eb="56">
      <t>カン</t>
    </rPh>
    <rPh sb="57" eb="60">
      <t>サイセイ</t>
    </rPh>
    <rPh sb="62" eb="63">
      <t>フ</t>
    </rPh>
    <rPh sb="64" eb="65">
      <t>コ</t>
    </rPh>
    <phoneticPr fontId="1"/>
  </si>
  <si>
    <t>&gt;70000</t>
    <phoneticPr fontId="1"/>
  </si>
  <si>
    <t>対象とする機能、需要</t>
    <rPh sb="0" eb="2">
      <t>タイショウ</t>
    </rPh>
    <rPh sb="5" eb="7">
      <t>キノウ</t>
    </rPh>
    <rPh sb="8" eb="10">
      <t>ジュヨウ</t>
    </rPh>
    <phoneticPr fontId="1"/>
  </si>
  <si>
    <t>不明</t>
    <rPh sb="0" eb="2">
      <t>フメイ</t>
    </rPh>
    <phoneticPr fontId="1"/>
  </si>
  <si>
    <t>カテゴリー（緑着色：計画意思決定時に配慮しておくべきこと）</t>
    <rPh sb="6" eb="7">
      <t>ミドリ</t>
    </rPh>
    <rPh sb="7" eb="9">
      <t>チャクショク</t>
    </rPh>
    <rPh sb="10" eb="12">
      <t>ケイカク</t>
    </rPh>
    <rPh sb="12" eb="14">
      <t>イシ</t>
    </rPh>
    <rPh sb="14" eb="16">
      <t>ケッテイ</t>
    </rPh>
    <rPh sb="16" eb="17">
      <t>ジ</t>
    </rPh>
    <rPh sb="18" eb="20">
      <t>ハイリョ</t>
    </rPh>
    <phoneticPr fontId="1"/>
  </si>
  <si>
    <t>TBD</t>
    <phoneticPr fontId="1"/>
  </si>
  <si>
    <t>TBD</t>
    <phoneticPr fontId="1"/>
  </si>
  <si>
    <t>配慮のタイムラグ　　　　　　　　　　　（日数：　　　　JSC計画決定日より起算）</t>
    <rPh sb="0" eb="2">
      <t>ハイリョ</t>
    </rPh>
    <rPh sb="20" eb="22">
      <t>ニッスウ</t>
    </rPh>
    <rPh sb="30" eb="32">
      <t>ケイカク</t>
    </rPh>
    <rPh sb="32" eb="34">
      <t>ケッテイ</t>
    </rPh>
    <rPh sb="34" eb="35">
      <t>ビ</t>
    </rPh>
    <rPh sb="37" eb="39">
      <t>キサン</t>
    </rPh>
    <phoneticPr fontId="1"/>
  </si>
  <si>
    <t>包括的議論の形跡が無い</t>
    <rPh sb="0" eb="3">
      <t>ホウカツテキ</t>
    </rPh>
    <rPh sb="3" eb="5">
      <t>ギロン</t>
    </rPh>
    <rPh sb="6" eb="8">
      <t>ケイセキ</t>
    </rPh>
    <rPh sb="9" eb="10">
      <t>ナ</t>
    </rPh>
    <phoneticPr fontId="1"/>
  </si>
  <si>
    <t>規則通り</t>
    <rPh sb="0" eb="2">
      <t>キソク</t>
    </rPh>
    <rPh sb="2" eb="3">
      <t>ドオ</t>
    </rPh>
    <phoneticPr fontId="1"/>
  </si>
  <si>
    <t>7月に限定的協議</t>
    <rPh sb="1" eb="2">
      <t>ガツ</t>
    </rPh>
    <rPh sb="3" eb="6">
      <t>ゲンテイテキ</t>
    </rPh>
    <rPh sb="6" eb="8">
      <t>キョウギ</t>
    </rPh>
    <phoneticPr fontId="1"/>
  </si>
  <si>
    <t>×</t>
    <phoneticPr fontId="1"/>
  </si>
  <si>
    <r>
      <rPr>
        <b/>
        <sz val="8"/>
        <color theme="1"/>
        <rFont val="ＭＳ 明朝"/>
        <family val="1"/>
        <charset val="128"/>
      </rPr>
      <t>スポーツ基本法：</t>
    </r>
    <r>
      <rPr>
        <sz val="8"/>
        <color theme="1"/>
        <rFont val="ＭＳ 明朝"/>
        <family val="1"/>
        <charset val="128"/>
      </rPr>
      <t>（国際競技大会の招致又は開催の支援等）第二十七条　国は、国際競技大会の我が国への招致又はその開催が円滑になされるよう、</t>
    </r>
    <r>
      <rPr>
        <b/>
        <sz val="8"/>
        <color theme="1"/>
        <rFont val="ＭＳ 明朝"/>
        <family val="1"/>
        <charset val="128"/>
      </rPr>
      <t>環境の保全に留意しつつ</t>
    </r>
    <r>
      <rPr>
        <sz val="8"/>
        <color theme="1"/>
        <rFont val="ＭＳ 明朝"/>
        <family val="1"/>
        <charset val="128"/>
      </rPr>
      <t>、そのための社会的気運の醸成、当該招致又は開催に必要な資金の確保、国際競技大会に参加する外国人の受入れ等に必要な特別の措置を講ずるものとする。</t>
    </r>
    <rPh sb="4" eb="6">
      <t>キホン</t>
    </rPh>
    <rPh sb="6" eb="7">
      <t>ホウ</t>
    </rPh>
    <phoneticPr fontId="1"/>
  </si>
  <si>
    <t>スポーツ基本法に環境の保全への留意が明確に規定されてるが、計画決定段階の環境配慮は限定的であると判断せざるを得ない</t>
    <rPh sb="4" eb="7">
      <t>キホンホウ</t>
    </rPh>
    <rPh sb="8" eb="10">
      <t>カンキョウ</t>
    </rPh>
    <rPh sb="11" eb="13">
      <t>ホゼン</t>
    </rPh>
    <rPh sb="15" eb="17">
      <t>リュウイ</t>
    </rPh>
    <rPh sb="18" eb="20">
      <t>メイカク</t>
    </rPh>
    <rPh sb="21" eb="23">
      <t>キテイ</t>
    </rPh>
    <rPh sb="29" eb="31">
      <t>ケイカク</t>
    </rPh>
    <rPh sb="31" eb="33">
      <t>ケッテイ</t>
    </rPh>
    <rPh sb="33" eb="35">
      <t>ダンカイ</t>
    </rPh>
    <rPh sb="36" eb="38">
      <t>カンキョウ</t>
    </rPh>
    <rPh sb="38" eb="40">
      <t>ハイリョ</t>
    </rPh>
    <rPh sb="41" eb="44">
      <t>ゲンテイテキ</t>
    </rPh>
    <rPh sb="48" eb="50">
      <t>ハンダン</t>
    </rPh>
    <rPh sb="54" eb="55">
      <t>エ</t>
    </rPh>
    <phoneticPr fontId="1"/>
  </si>
  <si>
    <t>JSCは8月中</t>
    <rPh sb="5" eb="6">
      <t>ガツ</t>
    </rPh>
    <rPh sb="6" eb="7">
      <t>チュウ</t>
    </rPh>
    <phoneticPr fontId="1"/>
  </si>
  <si>
    <t>ザハ案と概算比較をしインパクトの程度を概算できる選択肢と情報の有無</t>
    <phoneticPr fontId="1"/>
  </si>
  <si>
    <t>例えば9月からの方向修正が決定した場合、代替案に関して、実行担保可能な工程とコストが短期間で見積もり可能か：（案）日本建築家ドリームチームによる公開型随意プロジェクトによりプロセス加速化</t>
    <rPh sb="0" eb="1">
      <t>タト</t>
    </rPh>
    <rPh sb="13" eb="15">
      <t>ケッテイ</t>
    </rPh>
    <rPh sb="20" eb="23">
      <t>ダイタイアン</t>
    </rPh>
    <rPh sb="24" eb="25">
      <t>カン</t>
    </rPh>
    <rPh sb="28" eb="30">
      <t>ジッコウ</t>
    </rPh>
    <rPh sb="42" eb="45">
      <t>タンキカン</t>
    </rPh>
    <rPh sb="46" eb="48">
      <t>ミツ</t>
    </rPh>
    <rPh sb="50" eb="52">
      <t>カノウ</t>
    </rPh>
    <rPh sb="55" eb="56">
      <t>アン</t>
    </rPh>
    <rPh sb="57" eb="59">
      <t>ニホン</t>
    </rPh>
    <rPh sb="59" eb="61">
      <t>ケンチク</t>
    </rPh>
    <rPh sb="61" eb="62">
      <t>カ</t>
    </rPh>
    <rPh sb="72" eb="75">
      <t>コウカイガタ</t>
    </rPh>
    <rPh sb="75" eb="77">
      <t>ズイイ</t>
    </rPh>
    <rPh sb="90" eb="93">
      <t>カソクカ</t>
    </rPh>
    <phoneticPr fontId="1"/>
  </si>
  <si>
    <r>
      <t>東京都都市計画審議会が20ｍの高さ規制を75ｍに緩和する再開発促進地区計画を承認し都知事に答申</t>
    </r>
    <r>
      <rPr>
        <sz val="11"/>
        <color rgb="FFFF0000"/>
        <rFont val="ＭＳ Ｐゴシック"/>
        <family val="3"/>
        <charset val="128"/>
      </rPr>
      <t>(ただし風致地区15ｍの制限は残っているため、15ｍを超える建物をつくる際は、別途風致地区条例の手続きが必要）</t>
    </r>
    <rPh sb="51" eb="53">
      <t>フウチ</t>
    </rPh>
    <rPh sb="53" eb="55">
      <t>チク</t>
    </rPh>
    <rPh sb="59" eb="61">
      <t>セイゲン</t>
    </rPh>
    <rPh sb="62" eb="63">
      <t>ノコ</t>
    </rPh>
    <rPh sb="74" eb="75">
      <t>コ</t>
    </rPh>
    <rPh sb="77" eb="79">
      <t>タテモノ</t>
    </rPh>
    <rPh sb="83" eb="84">
      <t>サイ</t>
    </rPh>
    <rPh sb="86" eb="88">
      <t>ベット</t>
    </rPh>
    <rPh sb="88" eb="90">
      <t>フウチ</t>
    </rPh>
    <rPh sb="90" eb="92">
      <t>チク</t>
    </rPh>
    <rPh sb="92" eb="94">
      <t>ジョウレイ</t>
    </rPh>
    <rPh sb="95" eb="97">
      <t>テツヅ</t>
    </rPh>
    <rPh sb="99" eb="101">
      <t>ヒツヨウ</t>
    </rPh>
    <phoneticPr fontId="14"/>
  </si>
  <si>
    <t>新宿区・渋谷区景観条例に基づく届出・協議</t>
    <rPh sb="0" eb="3">
      <t>シンジュクク</t>
    </rPh>
    <rPh sb="4" eb="7">
      <t>シブヤク</t>
    </rPh>
    <rPh sb="12" eb="13">
      <t>モト</t>
    </rPh>
    <rPh sb="15" eb="17">
      <t>トドケデ</t>
    </rPh>
    <rPh sb="18" eb="20">
      <t>キョウギ</t>
    </rPh>
    <phoneticPr fontId="1"/>
  </si>
  <si>
    <t>都市計画公園における建築行為の制限（都市計画法53条）</t>
    <rPh sb="0" eb="2">
      <t>トシ</t>
    </rPh>
    <rPh sb="2" eb="4">
      <t>ケイカク</t>
    </rPh>
    <rPh sb="4" eb="6">
      <t>コウエン</t>
    </rPh>
    <rPh sb="10" eb="12">
      <t>ケンチク</t>
    </rPh>
    <rPh sb="12" eb="14">
      <t>コウイ</t>
    </rPh>
    <rPh sb="15" eb="17">
      <t>セイゲン</t>
    </rPh>
    <rPh sb="18" eb="20">
      <t>トシ</t>
    </rPh>
    <rPh sb="20" eb="22">
      <t>ケイカク</t>
    </rPh>
    <rPh sb="22" eb="23">
      <t>ホウ</t>
    </rPh>
    <rPh sb="25" eb="26">
      <t>ジョウ</t>
    </rPh>
    <phoneticPr fontId="1"/>
  </si>
  <si>
    <t>風致地区条例に基づく協議（新宿区・渋谷区）</t>
    <rPh sb="7" eb="8">
      <t>モト</t>
    </rPh>
    <rPh sb="10" eb="12">
      <t>キョウギ</t>
    </rPh>
    <rPh sb="13" eb="16">
      <t>シンジュクク</t>
    </rPh>
    <rPh sb="17" eb="20">
      <t>シブヤク</t>
    </rPh>
    <phoneticPr fontId="1"/>
  </si>
  <si>
    <t>風致地区の高さ制限（15ｍ）との関係（建物高さ／高さ制限値15ｍ）</t>
    <rPh sb="0" eb="2">
      <t>フウチ</t>
    </rPh>
    <rPh sb="2" eb="4">
      <t>チク</t>
    </rPh>
    <rPh sb="5" eb="6">
      <t>タカ</t>
    </rPh>
    <rPh sb="7" eb="9">
      <t>セイゲン</t>
    </rPh>
    <rPh sb="16" eb="18">
      <t>カンケイ</t>
    </rPh>
    <rPh sb="19" eb="21">
      <t>タテモノ</t>
    </rPh>
    <rPh sb="21" eb="22">
      <t>タカ</t>
    </rPh>
    <rPh sb="24" eb="25">
      <t>タカ</t>
    </rPh>
    <rPh sb="26" eb="28">
      <t>セイゲン</t>
    </rPh>
    <rPh sb="28" eb="29">
      <t>チ</t>
    </rPh>
    <phoneticPr fontId="1"/>
  </si>
  <si>
    <t>JSCが「神宮外苑地区地区計画」の企画提案書を東京都に提出</t>
    <phoneticPr fontId="14"/>
  </si>
  <si>
    <t>都市計画決定告示</t>
    <phoneticPr fontId="14"/>
  </si>
  <si>
    <t>20万㎡もの床面積が必要な根拠は？</t>
    <rPh sb="2" eb="3">
      <t>マン</t>
    </rPh>
    <rPh sb="6" eb="9">
      <t>ユカメンセキ</t>
    </rPh>
    <rPh sb="10" eb="12">
      <t>ヒツヨウ</t>
    </rPh>
    <rPh sb="13" eb="15">
      <t>コンキョ</t>
    </rPh>
    <phoneticPr fontId="1"/>
  </si>
  <si>
    <t>H25年6月の神宮外苑地区地区計画に関する都市計画決定により、新宿高度地区の20ｍの制限は緩和された。しかし、風致地区の15ｍは残っている。今後、ＪＳＣと新宿区・渋谷区両区が緩和に関する協議を行う。協議は、緩和の許可と同様に審査基準に基づき行われるため、自動的に緩和が認められるわけではない。
景観に関しては都から区へ意見聴収があったが、区の景観審議会は設計が決まってからと先送りしている。今後、両区の景観条例に基づく届出・協議（・景観審議会での審議）が行われる。</t>
    <rPh sb="3" eb="4">
      <t>ネン</t>
    </rPh>
    <rPh sb="5" eb="6">
      <t>ガツ</t>
    </rPh>
    <rPh sb="7" eb="9">
      <t>ジングウ</t>
    </rPh>
    <rPh sb="9" eb="11">
      <t>ガイエン</t>
    </rPh>
    <rPh sb="11" eb="13">
      <t>チク</t>
    </rPh>
    <rPh sb="13" eb="15">
      <t>チク</t>
    </rPh>
    <rPh sb="15" eb="17">
      <t>ケイカク</t>
    </rPh>
    <rPh sb="18" eb="19">
      <t>カン</t>
    </rPh>
    <rPh sb="21" eb="23">
      <t>トシ</t>
    </rPh>
    <rPh sb="23" eb="25">
      <t>ケイカク</t>
    </rPh>
    <rPh sb="25" eb="27">
      <t>ケッテイ</t>
    </rPh>
    <rPh sb="31" eb="33">
      <t>シンジュク</t>
    </rPh>
    <rPh sb="33" eb="35">
      <t>コウド</t>
    </rPh>
    <rPh sb="35" eb="37">
      <t>チク</t>
    </rPh>
    <rPh sb="42" eb="44">
      <t>セイゲン</t>
    </rPh>
    <rPh sb="45" eb="47">
      <t>カンワ</t>
    </rPh>
    <rPh sb="55" eb="57">
      <t>フウチ</t>
    </rPh>
    <rPh sb="57" eb="59">
      <t>チク</t>
    </rPh>
    <rPh sb="64" eb="65">
      <t>ノコ</t>
    </rPh>
    <rPh sb="70" eb="72">
      <t>コンゴ</t>
    </rPh>
    <rPh sb="77" eb="80">
      <t>シンジュクク</t>
    </rPh>
    <rPh sb="81" eb="84">
      <t>シブヤク</t>
    </rPh>
    <rPh sb="84" eb="85">
      <t>リョウ</t>
    </rPh>
    <rPh sb="85" eb="86">
      <t>ク</t>
    </rPh>
    <rPh sb="87" eb="89">
      <t>カンワ</t>
    </rPh>
    <rPh sb="90" eb="91">
      <t>カン</t>
    </rPh>
    <rPh sb="93" eb="95">
      <t>キョウギ</t>
    </rPh>
    <rPh sb="96" eb="97">
      <t>オコナ</t>
    </rPh>
    <rPh sb="99" eb="101">
      <t>キョウギ</t>
    </rPh>
    <rPh sb="103" eb="105">
      <t>カンワ</t>
    </rPh>
    <rPh sb="106" eb="108">
      <t>キョカ</t>
    </rPh>
    <rPh sb="109" eb="111">
      <t>ドウヨウ</t>
    </rPh>
    <rPh sb="112" eb="114">
      <t>シンサ</t>
    </rPh>
    <rPh sb="114" eb="116">
      <t>キジュン</t>
    </rPh>
    <rPh sb="117" eb="118">
      <t>モト</t>
    </rPh>
    <rPh sb="120" eb="121">
      <t>オコナ</t>
    </rPh>
    <rPh sb="127" eb="130">
      <t>ジドウテキ</t>
    </rPh>
    <rPh sb="131" eb="133">
      <t>カンワ</t>
    </rPh>
    <rPh sb="134" eb="135">
      <t>ミト</t>
    </rPh>
    <rPh sb="150" eb="151">
      <t>カン</t>
    </rPh>
    <rPh sb="154" eb="155">
      <t>ト</t>
    </rPh>
    <rPh sb="157" eb="158">
      <t>ク</t>
    </rPh>
    <rPh sb="159" eb="161">
      <t>イケン</t>
    </rPh>
    <rPh sb="161" eb="163">
      <t>チョウシュウ</t>
    </rPh>
    <rPh sb="169" eb="170">
      <t>ク</t>
    </rPh>
    <rPh sb="171" eb="173">
      <t>ケイカン</t>
    </rPh>
    <rPh sb="173" eb="176">
      <t>シンギカイ</t>
    </rPh>
    <rPh sb="177" eb="179">
      <t>セッケイ</t>
    </rPh>
    <rPh sb="180" eb="181">
      <t>キ</t>
    </rPh>
    <rPh sb="187" eb="189">
      <t>サキオク</t>
    </rPh>
    <rPh sb="195" eb="197">
      <t>コンゴ</t>
    </rPh>
    <rPh sb="198" eb="199">
      <t>リョウ</t>
    </rPh>
    <rPh sb="199" eb="200">
      <t>ク</t>
    </rPh>
    <rPh sb="201" eb="203">
      <t>ケイカン</t>
    </rPh>
    <rPh sb="203" eb="205">
      <t>ジョウレイ</t>
    </rPh>
    <rPh sb="206" eb="207">
      <t>モト</t>
    </rPh>
    <rPh sb="209" eb="211">
      <t>トドケデ</t>
    </rPh>
    <rPh sb="212" eb="214">
      <t>キョウギ</t>
    </rPh>
    <rPh sb="216" eb="218">
      <t>ケイカン</t>
    </rPh>
    <rPh sb="218" eb="221">
      <t>シンギカイ</t>
    </rPh>
    <rPh sb="223" eb="225">
      <t>シンギ</t>
    </rPh>
    <rPh sb="227" eb="228">
      <t>オコナ</t>
    </rPh>
    <phoneticPr fontId="1"/>
  </si>
  <si>
    <t>ザハ改（建設会社により意匠調整進行）</t>
    <rPh sb="2" eb="3">
      <t>カイ</t>
    </rPh>
    <rPh sb="4" eb="6">
      <t>ケンセツ</t>
    </rPh>
    <rPh sb="6" eb="8">
      <t>ガイシャ</t>
    </rPh>
    <rPh sb="11" eb="13">
      <t>イショウ</t>
    </rPh>
    <rPh sb="13" eb="15">
      <t>チョウセイ</t>
    </rPh>
    <rPh sb="15" eb="17">
      <t>シンコウ</t>
    </rPh>
    <phoneticPr fontId="1"/>
  </si>
  <si>
    <t>行政が事業主であるので、後付ではなく、より制度の主旨に沿った運用がなされるべき。風致地区の緩和に関しては、緩和の審査基準に基づき、建替え案が神宮外苑の「風致と著しく不調和でないと認められる」か否かを厳密に審査・協議する必要がある。</t>
    <rPh sb="0" eb="2">
      <t>ギョウセイ</t>
    </rPh>
    <rPh sb="3" eb="6">
      <t>ジギョウヌシ</t>
    </rPh>
    <rPh sb="12" eb="14">
      <t>アトヅケ</t>
    </rPh>
    <rPh sb="21" eb="23">
      <t>セイド</t>
    </rPh>
    <rPh sb="24" eb="26">
      <t>シュシ</t>
    </rPh>
    <rPh sb="27" eb="28">
      <t>ソ</t>
    </rPh>
    <rPh sb="30" eb="32">
      <t>ウンヨウ</t>
    </rPh>
    <rPh sb="40" eb="42">
      <t>フウチ</t>
    </rPh>
    <rPh sb="42" eb="44">
      <t>チク</t>
    </rPh>
    <rPh sb="45" eb="47">
      <t>カンワ</t>
    </rPh>
    <rPh sb="48" eb="49">
      <t>カン</t>
    </rPh>
    <rPh sb="53" eb="55">
      <t>カンワ</t>
    </rPh>
    <rPh sb="56" eb="58">
      <t>シンサ</t>
    </rPh>
    <rPh sb="58" eb="60">
      <t>キジュン</t>
    </rPh>
    <rPh sb="61" eb="62">
      <t>モト</t>
    </rPh>
    <rPh sb="65" eb="67">
      <t>タテカ</t>
    </rPh>
    <rPh sb="68" eb="69">
      <t>アン</t>
    </rPh>
    <rPh sb="70" eb="72">
      <t>ジングウ</t>
    </rPh>
    <rPh sb="72" eb="74">
      <t>ガイエン</t>
    </rPh>
    <rPh sb="96" eb="97">
      <t>イナ</t>
    </rPh>
    <rPh sb="99" eb="101">
      <t>ゲンミツ</t>
    </rPh>
    <rPh sb="102" eb="104">
      <t>シンサ</t>
    </rPh>
    <rPh sb="105" eb="107">
      <t>キョウギ</t>
    </rPh>
    <rPh sb="109" eb="111">
      <t>ヒツヨウ</t>
    </rPh>
    <phoneticPr fontId="1"/>
  </si>
  <si>
    <t>参加と合意形成研究会　2014 July 8 改訂3</t>
    <rPh sb="0" eb="2">
      <t>サンカ</t>
    </rPh>
    <rPh sb="3" eb="5">
      <t>ゴウイ</t>
    </rPh>
    <rPh sb="5" eb="7">
      <t>ケイセイ</t>
    </rPh>
    <rPh sb="7" eb="10">
      <t>ケンキュウカイ</t>
    </rPh>
    <rPh sb="23" eb="25">
      <t>カイテイ</t>
    </rPh>
    <phoneticPr fontId="1"/>
  </si>
  <si>
    <t>現競技場の、歴史資産としての評価、議論、配慮</t>
    <rPh sb="0" eb="1">
      <t>ゲン</t>
    </rPh>
    <phoneticPr fontId="1"/>
  </si>
  <si>
    <t>陸上サブトラック</t>
    <rPh sb="0" eb="2">
      <t>リクジョウ</t>
    </rPh>
    <phoneticPr fontId="1"/>
  </si>
  <si>
    <t>　</t>
    <phoneticPr fontId="1"/>
  </si>
  <si>
    <t>恒久的客席数</t>
    <rPh sb="0" eb="3">
      <t>コウキュウテキ</t>
    </rPh>
    <rPh sb="3" eb="5">
      <t>キャクセキ</t>
    </rPh>
    <rPh sb="5" eb="6">
      <t>スウ</t>
    </rPh>
    <phoneticPr fontId="1"/>
  </si>
  <si>
    <t>　</t>
    <phoneticPr fontId="1"/>
  </si>
  <si>
    <t>8万必須の根拠はラグビー議連の議決、その法的根拠？</t>
    <rPh sb="1" eb="2">
      <t>マン</t>
    </rPh>
    <rPh sb="2" eb="4">
      <t>ヒッス</t>
    </rPh>
    <rPh sb="5" eb="7">
      <t>コンキョ</t>
    </rPh>
    <rPh sb="12" eb="14">
      <t>ギレン</t>
    </rPh>
    <rPh sb="15" eb="17">
      <t>ギケツ</t>
    </rPh>
    <rPh sb="20" eb="22">
      <t>ホウテキ</t>
    </rPh>
    <rPh sb="22" eb="24">
      <t>コンキョ</t>
    </rPh>
    <phoneticPr fontId="1"/>
  </si>
  <si>
    <t>Rugby WCの為の規模目標を優先することでAgenda21を軽視、Rugby憲章は？機能、需要計画の承認権限保有者は？</t>
    <rPh sb="9" eb="10">
      <t>タメ</t>
    </rPh>
    <rPh sb="11" eb="13">
      <t>キボ</t>
    </rPh>
    <rPh sb="13" eb="15">
      <t>モクヒョウ</t>
    </rPh>
    <rPh sb="16" eb="18">
      <t>ユウセン</t>
    </rPh>
    <rPh sb="32" eb="34">
      <t>ケイシ</t>
    </rPh>
    <rPh sb="40" eb="42">
      <t>ケンショウ</t>
    </rPh>
    <rPh sb="44" eb="46">
      <t>キノウ</t>
    </rPh>
    <rPh sb="47" eb="49">
      <t>ジュヨウ</t>
    </rPh>
    <rPh sb="49" eb="51">
      <t>ケイカク</t>
    </rPh>
    <rPh sb="52" eb="54">
      <t>ショウニン</t>
    </rPh>
    <rPh sb="54" eb="56">
      <t>ケンゲン</t>
    </rPh>
    <rPh sb="56" eb="59">
      <t>ホユウシャ</t>
    </rPh>
    <phoneticPr fontId="1"/>
  </si>
  <si>
    <t>後付の決定、規則通りの手続きがとられているが、手続きが進行中であることを、都民、近隣関係住民にどの程度周知されていか不明</t>
    <rPh sb="0" eb="2">
      <t>アトヅケ</t>
    </rPh>
    <rPh sb="3" eb="5">
      <t>ケッテイ</t>
    </rPh>
    <rPh sb="23" eb="25">
      <t>テツヅ</t>
    </rPh>
    <rPh sb="27" eb="30">
      <t>シンコウチュウ</t>
    </rPh>
    <rPh sb="37" eb="39">
      <t>トミン</t>
    </rPh>
    <rPh sb="40" eb="42">
      <t>キンリン</t>
    </rPh>
    <rPh sb="42" eb="44">
      <t>カンケイ</t>
    </rPh>
    <rPh sb="44" eb="46">
      <t>ジュウミン</t>
    </rPh>
    <rPh sb="49" eb="51">
      <t>テイド</t>
    </rPh>
    <rPh sb="51" eb="53">
      <t>シュウチ</t>
    </rPh>
    <rPh sb="58" eb="60">
      <t>フメイ</t>
    </rPh>
    <phoneticPr fontId="1"/>
  </si>
  <si>
    <t>①建設費（億円）</t>
    <rPh sb="1" eb="3">
      <t>ケンセツ</t>
    </rPh>
    <rPh sb="3" eb="4">
      <t>ヒ</t>
    </rPh>
    <rPh sb="5" eb="7">
      <t>オクエン</t>
    </rPh>
    <phoneticPr fontId="1"/>
  </si>
  <si>
    <t>②維持運営費 （億円/年）    *1)</t>
    <rPh sb="1" eb="3">
      <t>イジ</t>
    </rPh>
    <rPh sb="3" eb="5">
      <t>ウンエイ</t>
    </rPh>
    <rPh sb="5" eb="6">
      <t>ヒ</t>
    </rPh>
    <rPh sb="8" eb="10">
      <t>オクエン</t>
    </rPh>
    <rPh sb="11" eb="12">
      <t>ネン</t>
    </rPh>
    <phoneticPr fontId="1"/>
  </si>
  <si>
    <t>③受益者負担 （億円/年）  *1), 4)</t>
    <rPh sb="1" eb="4">
      <t>ジュエキシャ</t>
    </rPh>
    <rPh sb="4" eb="6">
      <t>フタン</t>
    </rPh>
    <rPh sb="8" eb="10">
      <t>オクエン</t>
    </rPh>
    <rPh sb="11" eb="12">
      <t>ネン</t>
    </rPh>
    <phoneticPr fontId="1"/>
  </si>
  <si>
    <t>④修繕更新費用（億円/年）</t>
    <rPh sb="1" eb="3">
      <t>シュウゼン</t>
    </rPh>
    <rPh sb="3" eb="5">
      <t>コウシン</t>
    </rPh>
    <rPh sb="5" eb="7">
      <t>ヒヨウ</t>
    </rPh>
    <rPh sb="8" eb="10">
      <t>オクエン</t>
    </rPh>
    <rPh sb="11" eb="12">
      <t>ネン</t>
    </rPh>
    <phoneticPr fontId="1"/>
  </si>
  <si>
    <t>　</t>
    <phoneticPr fontId="1"/>
  </si>
  <si>
    <t>国民負担（50年の場合）：①＋（②＋④－③）X50</t>
    <rPh sb="0" eb="2">
      <t>コクミン</t>
    </rPh>
    <rPh sb="2" eb="4">
      <t>フタン</t>
    </rPh>
    <rPh sb="7" eb="8">
      <t>ネン</t>
    </rPh>
    <rPh sb="9" eb="11">
      <t>バアイ</t>
    </rPh>
    <phoneticPr fontId="1"/>
  </si>
  <si>
    <t>国民負担（30年の場合）：①＋（②＋④－③）X30</t>
    <rPh sb="0" eb="2">
      <t>コクミン</t>
    </rPh>
    <rPh sb="2" eb="4">
      <t>フタン</t>
    </rPh>
    <rPh sb="7" eb="8">
      <t>ネン</t>
    </rPh>
    <rPh sb="9" eb="11">
      <t>バアイ</t>
    </rPh>
    <phoneticPr fontId="1"/>
  </si>
  <si>
    <r>
      <t>27.76</t>
    </r>
    <r>
      <rPr>
        <sz val="8"/>
        <color theme="1"/>
        <rFont val="ＭＳ 明朝"/>
        <family val="1"/>
        <charset val="128"/>
      </rPr>
      <t>（照明灯52.3）</t>
    </r>
    <rPh sb="6" eb="8">
      <t>ショウメイ</t>
    </rPh>
    <rPh sb="8" eb="9">
      <t>トウ</t>
    </rPh>
    <phoneticPr fontId="1"/>
  </si>
  <si>
    <t>　高さ制限値15ｍの4.7倍の高さは、神宮外苑の歴史的環境を毀損しないのか？また、風致地区の趣旨に反していないのか？</t>
    <phoneticPr fontId="1"/>
  </si>
  <si>
    <t>JSＣのHP上で公開だが、意見の募集等、国民、都民に参加の機会が提供されていたかは不明</t>
    <rPh sb="13" eb="15">
      <t>イケン</t>
    </rPh>
    <rPh sb="16" eb="18">
      <t>ボシュウ</t>
    </rPh>
    <rPh sb="18" eb="19">
      <t>トウ</t>
    </rPh>
    <rPh sb="20" eb="22">
      <t>コクミン</t>
    </rPh>
    <rPh sb="23" eb="25">
      <t>トミン</t>
    </rPh>
    <rPh sb="26" eb="28">
      <t>サンカ</t>
    </rPh>
    <rPh sb="29" eb="31">
      <t>キカイ</t>
    </rPh>
    <rPh sb="32" eb="34">
      <t>テイキョウ</t>
    </rPh>
    <rPh sb="41" eb="43">
      <t>フメイ</t>
    </rPh>
    <phoneticPr fontId="1"/>
  </si>
  <si>
    <t>JSCは中長期の施設維持管理の経費の見込みと、国民、都民の負担に見合う成果説明をするべきで、財務省、都と透明性の高い合意形成が必要</t>
    <rPh sb="4" eb="7">
      <t>チュウチョウキ</t>
    </rPh>
    <rPh sb="8" eb="10">
      <t>シセツ</t>
    </rPh>
    <rPh sb="10" eb="12">
      <t>イジ</t>
    </rPh>
    <rPh sb="12" eb="14">
      <t>カンリ</t>
    </rPh>
    <rPh sb="15" eb="17">
      <t>ケイヒ</t>
    </rPh>
    <rPh sb="18" eb="20">
      <t>ミコ</t>
    </rPh>
    <rPh sb="23" eb="25">
      <t>コクミン</t>
    </rPh>
    <rPh sb="26" eb="28">
      <t>トミン</t>
    </rPh>
    <rPh sb="29" eb="31">
      <t>フタン</t>
    </rPh>
    <rPh sb="32" eb="34">
      <t>ミア</t>
    </rPh>
    <rPh sb="35" eb="37">
      <t>セイカ</t>
    </rPh>
    <rPh sb="37" eb="39">
      <t>セツメイ</t>
    </rPh>
    <rPh sb="46" eb="49">
      <t>ザイムショウ</t>
    </rPh>
    <rPh sb="50" eb="51">
      <t>ト</t>
    </rPh>
    <rPh sb="52" eb="55">
      <t>トウメイセイ</t>
    </rPh>
    <rPh sb="56" eb="57">
      <t>タカ</t>
    </rPh>
    <rPh sb="58" eb="60">
      <t>ゴウイ</t>
    </rPh>
    <rPh sb="60" eb="62">
      <t>ケイセイ</t>
    </rPh>
    <rPh sb="63" eb="65">
      <t>ヒツヨウ</t>
    </rPh>
    <phoneticPr fontId="1"/>
  </si>
  <si>
    <t>ライフサイクルコストの負担が未決定の状態での解体着工は、一般法人の内部規定ではコンプライアンス違反となりえる</t>
    <rPh sb="11" eb="13">
      <t>フタン</t>
    </rPh>
    <rPh sb="14" eb="17">
      <t>ミケッテイ</t>
    </rPh>
    <rPh sb="18" eb="20">
      <t>ジョウタイ</t>
    </rPh>
    <rPh sb="22" eb="24">
      <t>カイタイ</t>
    </rPh>
    <rPh sb="24" eb="26">
      <t>チャッコウ</t>
    </rPh>
    <rPh sb="28" eb="30">
      <t>イッパン</t>
    </rPh>
    <rPh sb="30" eb="32">
      <t>ホウジン</t>
    </rPh>
    <rPh sb="33" eb="35">
      <t>ナイブ</t>
    </rPh>
    <rPh sb="35" eb="37">
      <t>キテイ</t>
    </rPh>
    <rPh sb="47" eb="49">
      <t>イハン</t>
    </rPh>
    <phoneticPr fontId="1"/>
  </si>
  <si>
    <t>都アセス環境影響要因（抜粋）</t>
    <rPh sb="0" eb="1">
      <t>ト</t>
    </rPh>
    <rPh sb="4" eb="6">
      <t>カンキョウ</t>
    </rPh>
    <rPh sb="6" eb="8">
      <t>エイキョウ</t>
    </rPh>
    <rPh sb="8" eb="10">
      <t>ヨウイン</t>
    </rPh>
    <rPh sb="11" eb="13">
      <t>バッスイ</t>
    </rPh>
    <phoneticPr fontId="1"/>
  </si>
  <si>
    <t>環境項目（抜粋）項目</t>
    <rPh sb="8" eb="10">
      <t>コウモク</t>
    </rPh>
    <phoneticPr fontId="1"/>
  </si>
  <si>
    <t>工事用車両の走行</t>
    <rPh sb="0" eb="3">
      <t>コウジヨウ</t>
    </rPh>
    <rPh sb="3" eb="5">
      <t>シャリョウ</t>
    </rPh>
    <rPh sb="6" eb="8">
      <t>ソウコウ</t>
    </rPh>
    <phoneticPr fontId="1"/>
  </si>
  <si>
    <t>建設機械の稼働</t>
    <rPh sb="0" eb="2">
      <t>ケンセツ</t>
    </rPh>
    <rPh sb="2" eb="4">
      <t>キカイ</t>
    </rPh>
    <rPh sb="5" eb="7">
      <t>カドウ</t>
    </rPh>
    <phoneticPr fontId="1"/>
  </si>
  <si>
    <t>施設の存在</t>
    <rPh sb="0" eb="2">
      <t>シセツ</t>
    </rPh>
    <rPh sb="3" eb="5">
      <t>ソンザイ</t>
    </rPh>
    <phoneticPr fontId="1"/>
  </si>
  <si>
    <t>設備等の持続的稼働</t>
    <rPh sb="0" eb="2">
      <t>セツビ</t>
    </rPh>
    <rPh sb="2" eb="3">
      <t>トウ</t>
    </rPh>
    <rPh sb="4" eb="7">
      <t>ジゾクテキ</t>
    </rPh>
    <rPh sb="7" eb="9">
      <t>カドウ</t>
    </rPh>
    <phoneticPr fontId="1"/>
  </si>
  <si>
    <t>○</t>
    <phoneticPr fontId="1"/>
  </si>
  <si>
    <t>×</t>
    <phoneticPr fontId="1"/>
  </si>
  <si>
    <t>×</t>
    <phoneticPr fontId="1"/>
  </si>
  <si>
    <t>○</t>
    <phoneticPr fontId="1"/>
  </si>
  <si>
    <t>×</t>
    <phoneticPr fontId="1"/>
  </si>
  <si>
    <t>防災（耐震構造、災害時の避難計画等）</t>
    <phoneticPr fontId="1"/>
  </si>
  <si>
    <t>○</t>
    <phoneticPr fontId="1"/>
  </si>
  <si>
    <t>○</t>
    <phoneticPr fontId="1"/>
  </si>
  <si>
    <t>解体新築と改修案を横断的に解体作業の有無によるインパクト差異の分析が必要</t>
    <rPh sb="7" eb="8">
      <t>アン</t>
    </rPh>
    <rPh sb="9" eb="12">
      <t>オウダンテキ</t>
    </rPh>
    <rPh sb="13" eb="15">
      <t>カイタイ</t>
    </rPh>
    <rPh sb="15" eb="17">
      <t>サギョウ</t>
    </rPh>
    <rPh sb="18" eb="20">
      <t>ウム</t>
    </rPh>
    <rPh sb="28" eb="30">
      <t>サイ</t>
    </rPh>
    <rPh sb="31" eb="33">
      <t>ブンセキ</t>
    </rPh>
    <rPh sb="34" eb="36">
      <t>ヒツヨウ</t>
    </rPh>
    <phoneticPr fontId="1"/>
  </si>
  <si>
    <t>建築面積と高さによる差異</t>
    <rPh sb="0" eb="2">
      <t>ケンチク</t>
    </rPh>
    <rPh sb="2" eb="4">
      <t>メンセキ</t>
    </rPh>
    <rPh sb="5" eb="6">
      <t>タカ</t>
    </rPh>
    <rPh sb="10" eb="12">
      <t>サイ</t>
    </rPh>
    <phoneticPr fontId="1"/>
  </si>
  <si>
    <t>デザイン差異による景観計画との整合性、乖離度合</t>
    <rPh sb="4" eb="6">
      <t>サイ</t>
    </rPh>
    <rPh sb="9" eb="11">
      <t>ケイカン</t>
    </rPh>
    <rPh sb="11" eb="13">
      <t>ケイカク</t>
    </rPh>
    <rPh sb="15" eb="18">
      <t>セイゴウセイ</t>
    </rPh>
    <rPh sb="19" eb="21">
      <t>カイリ</t>
    </rPh>
    <rPh sb="21" eb="23">
      <t>ドアイ</t>
    </rPh>
    <phoneticPr fontId="1"/>
  </si>
  <si>
    <t>北側の夏季温度上昇</t>
    <phoneticPr fontId="1"/>
  </si>
  <si>
    <t>恒久的延べ床面積と防災配慮負荷の関係</t>
    <rPh sb="0" eb="3">
      <t>コウキュウテキ</t>
    </rPh>
    <rPh sb="3" eb="4">
      <t>ノ</t>
    </rPh>
    <rPh sb="5" eb="8">
      <t>ユカメンセキ</t>
    </rPh>
    <rPh sb="9" eb="11">
      <t>ボウサイ</t>
    </rPh>
    <rPh sb="11" eb="13">
      <t>ハイリョ</t>
    </rPh>
    <rPh sb="13" eb="15">
      <t>フカ</t>
    </rPh>
    <rPh sb="16" eb="18">
      <t>カンケイ</t>
    </rPh>
    <phoneticPr fontId="1"/>
  </si>
  <si>
    <t>　都アセス範囲</t>
    <phoneticPr fontId="1"/>
  </si>
  <si>
    <t>当初設定客席数</t>
    <rPh sb="0" eb="2">
      <t>トウショ</t>
    </rPh>
    <rPh sb="2" eb="4">
      <t>セッテイ</t>
    </rPh>
    <rPh sb="4" eb="6">
      <t>キャクセキ</t>
    </rPh>
    <rPh sb="6" eb="7">
      <t>スウ</t>
    </rPh>
    <phoneticPr fontId="1"/>
  </si>
  <si>
    <t>霞ヶ丘アパートを編入</t>
    <rPh sb="0" eb="3">
      <t>カスミガオカ</t>
    </rPh>
    <rPh sb="8" eb="10">
      <t>ヘンニュウ</t>
    </rPh>
    <phoneticPr fontId="1"/>
  </si>
  <si>
    <t>デザイン、高さ緩和の程度、区との風致協議との連動</t>
    <rPh sb="5" eb="6">
      <t>タカ</t>
    </rPh>
    <rPh sb="7" eb="9">
      <t>カンワ</t>
    </rPh>
    <rPh sb="10" eb="12">
      <t>テイド</t>
    </rPh>
    <phoneticPr fontId="1"/>
  </si>
  <si>
    <t>舛添都知事は定例会見で「500億円は完全に白紙、基本は国がすべき」「後年度負担にならないよう、8万人のスペースを有効に活用しなければいけない」</t>
    <phoneticPr fontId="1"/>
  </si>
  <si>
    <t>ザハ改と比較評価する為の段取りをこれからやる為のリードタイムと環境！！</t>
    <rPh sb="2" eb="3">
      <t>カイ</t>
    </rPh>
    <rPh sb="4" eb="6">
      <t>ヒカク</t>
    </rPh>
    <rPh sb="6" eb="8">
      <t>ヒョウカ</t>
    </rPh>
    <rPh sb="10" eb="11">
      <t>タメ</t>
    </rPh>
    <rPh sb="12" eb="14">
      <t>ダンド</t>
    </rPh>
    <rPh sb="22" eb="23">
      <t>タメ</t>
    </rPh>
    <rPh sb="31" eb="33">
      <t>カンキョウ</t>
    </rPh>
    <phoneticPr fontId="1"/>
  </si>
  <si>
    <t>単体省エネ検討はされているが、比較評価</t>
    <rPh sb="0" eb="2">
      <t>タンタイ</t>
    </rPh>
    <rPh sb="2" eb="3">
      <t>ショウ</t>
    </rPh>
    <rPh sb="5" eb="7">
      <t>ケントウ</t>
    </rPh>
    <rPh sb="15" eb="17">
      <t>ヒカク</t>
    </rPh>
    <rPh sb="17" eb="19">
      <t>ヒョウカ</t>
    </rPh>
    <phoneticPr fontId="1"/>
  </si>
  <si>
    <t>ザハ改</t>
    <rPh sb="2" eb="3">
      <t>カイ</t>
    </rPh>
    <phoneticPr fontId="1"/>
  </si>
  <si>
    <t>論点（＋評価の方法）</t>
    <rPh sb="0" eb="2">
      <t>ロンテン</t>
    </rPh>
    <rPh sb="4" eb="6">
      <t>ヒョウカ</t>
    </rPh>
    <rPh sb="7" eb="9">
      <t>ホウホウ</t>
    </rPh>
    <phoneticPr fontId="1"/>
  </si>
  <si>
    <t>中長期計画未呈示</t>
    <rPh sb="0" eb="3">
      <t>チュウチョウキ</t>
    </rPh>
    <rPh sb="3" eb="5">
      <t>ケイカク</t>
    </rPh>
    <rPh sb="5" eb="6">
      <t>ミ</t>
    </rPh>
    <rPh sb="6" eb="8">
      <t>テイジ</t>
    </rPh>
    <phoneticPr fontId="1"/>
  </si>
  <si>
    <t>財務省への情報提供</t>
    <rPh sb="0" eb="3">
      <t>ザイムショウ</t>
    </rPh>
    <rPh sb="5" eb="7">
      <t>ジョウホウ</t>
    </rPh>
    <rPh sb="7" eb="9">
      <t>テイキョウ</t>
    </rPh>
    <phoneticPr fontId="1"/>
  </si>
  <si>
    <t>文科省管轄公共施設は、都道府県指定市が遵守する通達の対象外なのか？　総務省への情報提供</t>
    <rPh sb="0" eb="3">
      <t>モンカショウ</t>
    </rPh>
    <rPh sb="3" eb="5">
      <t>カンカツ</t>
    </rPh>
    <rPh sb="5" eb="7">
      <t>コウキョウ</t>
    </rPh>
    <rPh sb="7" eb="9">
      <t>シセツ</t>
    </rPh>
    <rPh sb="11" eb="15">
      <t>トドウフケン</t>
    </rPh>
    <rPh sb="15" eb="17">
      <t>シテイ</t>
    </rPh>
    <rPh sb="17" eb="18">
      <t>シ</t>
    </rPh>
    <rPh sb="19" eb="21">
      <t>ジュンシュ</t>
    </rPh>
    <rPh sb="23" eb="25">
      <t>ツウタツ</t>
    </rPh>
    <rPh sb="26" eb="29">
      <t>タイショウガイ</t>
    </rPh>
    <rPh sb="34" eb="37">
      <t>ソウムショウ</t>
    </rPh>
    <rPh sb="39" eb="41">
      <t>ジョウホウ</t>
    </rPh>
    <rPh sb="41" eb="43">
      <t>テイキョウ</t>
    </rPh>
    <phoneticPr fontId="1"/>
  </si>
  <si>
    <t>仮説</t>
    <rPh sb="0" eb="2">
      <t>カセツ</t>
    </rPh>
    <phoneticPr fontId="1"/>
  </si>
  <si>
    <t>○</t>
    <phoneticPr fontId="1"/>
  </si>
  <si>
    <t>○</t>
    <phoneticPr fontId="1"/>
  </si>
  <si>
    <t>×</t>
    <phoneticPr fontId="1"/>
  </si>
  <si>
    <t>×</t>
    <phoneticPr fontId="1"/>
  </si>
  <si>
    <t>仮設撤去時0</t>
    <rPh sb="0" eb="2">
      <t>カセツ</t>
    </rPh>
    <rPh sb="2" eb="4">
      <t>テッキョ</t>
    </rPh>
    <rPh sb="4" eb="5">
      <t>ジ</t>
    </rPh>
    <phoneticPr fontId="1"/>
  </si>
  <si>
    <t>本体</t>
    <rPh sb="0" eb="2">
      <t>ホンタイ</t>
    </rPh>
    <phoneticPr fontId="1"/>
  </si>
  <si>
    <t>解体工事</t>
    <rPh sb="0" eb="2">
      <t>カイタイ</t>
    </rPh>
    <rPh sb="2" eb="4">
      <t>コウジ</t>
    </rPh>
    <phoneticPr fontId="1"/>
  </si>
  <si>
    <t>ザハ案</t>
    <rPh sb="2" eb="3">
      <t>アン</t>
    </rPh>
    <phoneticPr fontId="1"/>
  </si>
  <si>
    <t>-</t>
    <phoneticPr fontId="1"/>
  </si>
  <si>
    <t>収容人員</t>
    <rPh sb="0" eb="2">
      <t>シュウヨウ</t>
    </rPh>
    <rPh sb="2" eb="4">
      <t>ジンイン</t>
    </rPh>
    <phoneticPr fontId="1"/>
  </si>
  <si>
    <t>コンサート</t>
    <phoneticPr fontId="1"/>
  </si>
  <si>
    <t>陸上</t>
    <rPh sb="0" eb="2">
      <t>リクジョウ</t>
    </rPh>
    <phoneticPr fontId="1"/>
  </si>
  <si>
    <t xml:space="preserve"> </t>
    <phoneticPr fontId="1"/>
  </si>
  <si>
    <t>○</t>
    <phoneticPr fontId="1"/>
  </si>
  <si>
    <t>X</t>
    <phoneticPr fontId="1"/>
  </si>
  <si>
    <t>仕様</t>
    <rPh sb="0" eb="2">
      <t>シヨウ</t>
    </rPh>
    <phoneticPr fontId="1"/>
  </si>
  <si>
    <t>1)</t>
    <phoneticPr fontId="1"/>
  </si>
  <si>
    <t>2)</t>
    <phoneticPr fontId="1"/>
  </si>
  <si>
    <t>3)</t>
    <phoneticPr fontId="1"/>
  </si>
  <si>
    <t>総計</t>
    <rPh sb="0" eb="2">
      <t>ソウケイ</t>
    </rPh>
    <phoneticPr fontId="1"/>
  </si>
  <si>
    <t>全体屋根</t>
    <rPh sb="0" eb="2">
      <t>ゼンタイ</t>
    </rPh>
    <rPh sb="2" eb="4">
      <t>ヤネ</t>
    </rPh>
    <phoneticPr fontId="1"/>
  </si>
  <si>
    <t>免振構造</t>
    <rPh sb="0" eb="2">
      <t>メンシン</t>
    </rPh>
    <rPh sb="2" eb="4">
      <t>コウゾウ</t>
    </rPh>
    <phoneticPr fontId="1"/>
  </si>
  <si>
    <t>要</t>
    <rPh sb="0" eb="1">
      <t>ヨウ</t>
    </rPh>
    <phoneticPr fontId="1"/>
  </si>
  <si>
    <t>不要</t>
    <rPh sb="0" eb="2">
      <t>フヨウ</t>
    </rPh>
    <phoneticPr fontId="1"/>
  </si>
  <si>
    <t>ロンドン　　　　　Olympic　　　　　　　　　スタジアム</t>
    <phoneticPr fontId="1"/>
  </si>
  <si>
    <t>4)</t>
    <phoneticPr fontId="1"/>
  </si>
  <si>
    <t>5)</t>
    <phoneticPr fontId="1"/>
  </si>
  <si>
    <t>7)</t>
    <phoneticPr fontId="1"/>
  </si>
  <si>
    <r>
      <rPr>
        <b/>
        <sz val="11"/>
        <color theme="1"/>
        <rFont val="ＭＳ 明朝"/>
        <family val="1"/>
        <charset val="128"/>
      </rPr>
      <t>代替案　　</t>
    </r>
    <r>
      <rPr>
        <sz val="11"/>
        <color theme="1"/>
        <rFont val="ＭＳ 明朝"/>
        <family val="1"/>
        <charset val="128"/>
      </rPr>
      <t>　　　　　　</t>
    </r>
    <r>
      <rPr>
        <sz val="8"/>
        <color theme="1"/>
        <rFont val="ＭＳ 明朝"/>
        <family val="1"/>
        <charset val="128"/>
      </rPr>
      <t>　ロンドンベンチマーキング</t>
    </r>
    <rPh sb="0" eb="2">
      <t>ダイタイ</t>
    </rPh>
    <rPh sb="2" eb="3">
      <t>アン</t>
    </rPh>
    <phoneticPr fontId="1"/>
  </si>
  <si>
    <t>11)</t>
    <phoneticPr fontId="1"/>
  </si>
  <si>
    <t>a)</t>
    <phoneticPr fontId="1"/>
  </si>
  <si>
    <t>c)</t>
    <phoneticPr fontId="1"/>
  </si>
  <si>
    <t>Post Olympic 需要　見込　　・　　機能　　想定</t>
    <rPh sb="13" eb="15">
      <t>ジュヨウ</t>
    </rPh>
    <rPh sb="16" eb="18">
      <t>ミコミ</t>
    </rPh>
    <rPh sb="23" eb="25">
      <t>キノウ</t>
    </rPh>
    <rPh sb="27" eb="29">
      <t>ソウテイ</t>
    </rPh>
    <phoneticPr fontId="1"/>
  </si>
  <si>
    <t>ザハ案と代替案の差異分析</t>
    <rPh sb="2" eb="3">
      <t>アン</t>
    </rPh>
    <rPh sb="4" eb="7">
      <t>ダイタイアン</t>
    </rPh>
    <rPh sb="8" eb="10">
      <t>サイ</t>
    </rPh>
    <rPh sb="10" eb="12">
      <t>ブンセキ</t>
    </rPh>
    <phoneticPr fontId="1"/>
  </si>
  <si>
    <t>歴史資産、風致地区を犠牲にし、コンサートコンサート事業者に毎回4.4億円の税金を配分することの意思決定</t>
    <rPh sb="0" eb="2">
      <t>レキシ</t>
    </rPh>
    <rPh sb="2" eb="4">
      <t>シサン</t>
    </rPh>
    <rPh sb="5" eb="7">
      <t>フウチ</t>
    </rPh>
    <rPh sb="7" eb="9">
      <t>チク</t>
    </rPh>
    <rPh sb="10" eb="12">
      <t>ギセイ</t>
    </rPh>
    <rPh sb="25" eb="28">
      <t>ジギョウシャ</t>
    </rPh>
    <rPh sb="29" eb="31">
      <t>マイカイ</t>
    </rPh>
    <rPh sb="34" eb="36">
      <t>オクエン</t>
    </rPh>
    <rPh sb="37" eb="39">
      <t>ゼイキン</t>
    </rPh>
    <rPh sb="40" eb="42">
      <t>ハイブン</t>
    </rPh>
    <rPh sb="47" eb="49">
      <t>イシ</t>
    </rPh>
    <rPh sb="49" eb="51">
      <t>ケッテイ</t>
    </rPh>
    <phoneticPr fontId="1"/>
  </si>
  <si>
    <t>表　コンサート1回当たりの納税者負担の簡易試算</t>
    <rPh sb="0" eb="1">
      <t>ヒョウ</t>
    </rPh>
    <rPh sb="19" eb="21">
      <t>カンイ</t>
    </rPh>
    <rPh sb="21" eb="23">
      <t>シサン</t>
    </rPh>
    <phoneticPr fontId="1"/>
  </si>
  <si>
    <t>維持運営費　　　　　　（億円/年）</t>
    <rPh sb="0" eb="2">
      <t>イジ</t>
    </rPh>
    <rPh sb="2" eb="4">
      <t>ウンエイ</t>
    </rPh>
    <rPh sb="4" eb="5">
      <t>ヒ</t>
    </rPh>
    <rPh sb="12" eb="14">
      <t>オクエン</t>
    </rPh>
    <rPh sb="15" eb="16">
      <t>ネン</t>
    </rPh>
    <phoneticPr fontId="1"/>
  </si>
  <si>
    <t>サッカー　　　　　　　</t>
    <phoneticPr fontId="1"/>
  </si>
  <si>
    <t>ラグビー</t>
    <phoneticPr fontId="1"/>
  </si>
  <si>
    <t>コンサート　　　　　　　　（回/30年）</t>
    <rPh sb="14" eb="15">
      <t>カイ</t>
    </rPh>
    <rPh sb="18" eb="19">
      <t>ネン</t>
    </rPh>
    <phoneticPr fontId="1"/>
  </si>
  <si>
    <t>簡易ﾗｲﾌｻｲｸﾙｺｽﾄ           試算（30年）</t>
    <rPh sb="0" eb="2">
      <t>カンイ</t>
    </rPh>
    <rPh sb="23" eb="25">
      <t>シサン</t>
    </rPh>
    <rPh sb="28" eb="29">
      <t>ネン</t>
    </rPh>
    <phoneticPr fontId="1"/>
  </si>
  <si>
    <t>床面積（㎡）当たり　　　　　　　　　　本体工事費 （万円）</t>
    <rPh sb="0" eb="1">
      <t>ユカ</t>
    </rPh>
    <rPh sb="1" eb="3">
      <t>メンセキ</t>
    </rPh>
    <rPh sb="6" eb="7">
      <t>ア</t>
    </rPh>
    <rPh sb="19" eb="21">
      <t>ホンタイ</t>
    </rPh>
    <rPh sb="21" eb="24">
      <t>コウジヒ</t>
    </rPh>
    <rPh sb="26" eb="28">
      <t>マンエン</t>
    </rPh>
    <phoneticPr fontId="1"/>
  </si>
  <si>
    <t>周辺整備　　　　　　　　　　工事</t>
    <rPh sb="0" eb="2">
      <t>シュウヘン</t>
    </rPh>
    <rPh sb="2" eb="4">
      <t>セイビ</t>
    </rPh>
    <rPh sb="14" eb="16">
      <t>コウジ</t>
    </rPh>
    <phoneticPr fontId="1"/>
  </si>
  <si>
    <t>6)</t>
    <phoneticPr fontId="1"/>
  </si>
  <si>
    <t>工事費    (億円）</t>
    <rPh sb="0" eb="3">
      <t>コウジヒ</t>
    </rPh>
    <rPh sb="8" eb="9">
      <t>オク</t>
    </rPh>
    <rPh sb="9" eb="10">
      <t>エン</t>
    </rPh>
    <phoneticPr fontId="1"/>
  </si>
  <si>
    <t>8)</t>
    <phoneticPr fontId="1"/>
  </si>
  <si>
    <t>10)</t>
  </si>
  <si>
    <t>工事期間　(月）</t>
    <rPh sb="0" eb="2">
      <t>コウジ</t>
    </rPh>
    <rPh sb="2" eb="4">
      <t>キカン</t>
    </rPh>
    <rPh sb="6" eb="7">
      <t>ツキ</t>
    </rPh>
    <phoneticPr fontId="1"/>
  </si>
  <si>
    <t>13)</t>
    <phoneticPr fontId="1"/>
  </si>
  <si>
    <t>c)-13)</t>
    <phoneticPr fontId="1"/>
  </si>
  <si>
    <t>14)</t>
    <phoneticPr fontId="1"/>
  </si>
  <si>
    <t>15)</t>
    <phoneticPr fontId="1"/>
  </si>
  <si>
    <t>16)</t>
    <phoneticPr fontId="1"/>
  </si>
  <si>
    <t>17)</t>
    <phoneticPr fontId="1"/>
  </si>
  <si>
    <t>18)</t>
    <phoneticPr fontId="1"/>
  </si>
  <si>
    <t>15)÷14)</t>
    <phoneticPr fontId="1"/>
  </si>
  <si>
    <t>16)-17)</t>
    <phoneticPr fontId="1"/>
  </si>
  <si>
    <t>12)</t>
    <phoneticPr fontId="1"/>
  </si>
  <si>
    <t>12)-a)</t>
    <phoneticPr fontId="1"/>
  </si>
  <si>
    <t>ｺﾝｻｰﾄ回数差異</t>
    <rPh sb="5" eb="7">
      <t>カイスウ</t>
    </rPh>
    <rPh sb="7" eb="9">
      <t>サイ</t>
    </rPh>
    <phoneticPr fontId="1"/>
  </si>
  <si>
    <t>ﾗｲﾌｻｲｸﾙｺｽﾄの差異(億円）</t>
    <rPh sb="11" eb="13">
      <t>サイ</t>
    </rPh>
    <rPh sb="14" eb="15">
      <t>オク</t>
    </rPh>
    <rPh sb="15" eb="16">
      <t>エン</t>
    </rPh>
    <phoneticPr fontId="1"/>
  </si>
  <si>
    <t>1回当たりのﾗｲﾌｻｲｸﾙｺｽﾄ差異（億円）</t>
    <rPh sb="1" eb="2">
      <t>カイ</t>
    </rPh>
    <rPh sb="2" eb="3">
      <t>ア</t>
    </rPh>
    <rPh sb="16" eb="18">
      <t>サイ</t>
    </rPh>
    <rPh sb="19" eb="21">
      <t>オクエン</t>
    </rPh>
    <phoneticPr fontId="1"/>
  </si>
  <si>
    <t>ｺﾝｻｰﾄ1回当たり　　　　事業者負担（億円）</t>
    <rPh sb="6" eb="7">
      <t>カイ</t>
    </rPh>
    <rPh sb="7" eb="8">
      <t>ア</t>
    </rPh>
    <rPh sb="14" eb="17">
      <t>ジギョウシャ</t>
    </rPh>
    <rPh sb="17" eb="19">
      <t>フタン</t>
    </rPh>
    <rPh sb="20" eb="22">
      <t>オクエン</t>
    </rPh>
    <phoneticPr fontId="1"/>
  </si>
  <si>
    <t>ｺﾝｻｰﾄ1回当たり　　　　　納税者負担（億円）</t>
    <rPh sb="6" eb="7">
      <t>カイ</t>
    </rPh>
    <rPh sb="7" eb="8">
      <t>ア</t>
    </rPh>
    <rPh sb="15" eb="18">
      <t>ノウゼイシャ</t>
    </rPh>
    <rPh sb="18" eb="20">
      <t>フタン</t>
    </rPh>
    <rPh sb="21" eb="23">
      <t>オクエン</t>
    </rPh>
    <phoneticPr fontId="1"/>
  </si>
  <si>
    <t>9)　　　　　　　　年当り　　　　　　回数　　　　　　合計　　　　　　　48</t>
    <rPh sb="11" eb="12">
      <t>アタ</t>
    </rPh>
    <rPh sb="19" eb="21">
      <t>カイスウ</t>
    </rPh>
    <rPh sb="27" eb="29">
      <t>ゴウケイ</t>
    </rPh>
    <phoneticPr fontId="1"/>
  </si>
  <si>
    <t>評価項目</t>
    <rPh sb="0" eb="2">
      <t>ヒョウカ</t>
    </rPh>
    <rPh sb="2" eb="4">
      <t>コウモク</t>
    </rPh>
    <phoneticPr fontId="1"/>
  </si>
  <si>
    <t>着工予定日(解体）2014/8/15</t>
    <rPh sb="0" eb="2">
      <t>チャッコウ</t>
    </rPh>
    <rPh sb="2" eb="4">
      <t>ヨテイ</t>
    </rPh>
    <rPh sb="4" eb="5">
      <t>ビ</t>
    </rPh>
    <rPh sb="6" eb="8">
      <t>カイタイ</t>
    </rPh>
    <phoneticPr fontId="1"/>
  </si>
  <si>
    <t>着工日(本体）2014/10/16</t>
    <rPh sb="0" eb="3">
      <t>チャッコウビ</t>
    </rPh>
    <rPh sb="4" eb="6">
      <t>ホンタイ</t>
    </rPh>
    <phoneticPr fontId="1"/>
  </si>
  <si>
    <t>竣工目標日2019/3/19</t>
    <rPh sb="0" eb="2">
      <t>シュンコウ</t>
    </rPh>
    <rPh sb="2" eb="4">
      <t>モクヒョウ</t>
    </rPh>
    <rPh sb="4" eb="5">
      <t>ビ</t>
    </rPh>
    <phoneticPr fontId="1"/>
  </si>
  <si>
    <t>気温、競技場解体時インパクト、廃棄物、他</t>
    <rPh sb="0" eb="2">
      <t>キオン</t>
    </rPh>
    <rPh sb="6" eb="8">
      <t>カイタイ</t>
    </rPh>
    <rPh sb="8" eb="9">
      <t>ジ</t>
    </rPh>
    <rPh sb="15" eb="18">
      <t>ハイキブツ</t>
    </rPh>
    <phoneticPr fontId="1"/>
  </si>
  <si>
    <t>Agenda21をどのように解釈してデザインの募集要項、でサインの審査指標が策定されたかは不明。手続きの状況の分析からはAgenda２１を起点とした計画策定というよりは、神宮外苑の都市計画構想を起点として計画が策定されているのではないか</t>
    <rPh sb="14" eb="16">
      <t>カイシャク</t>
    </rPh>
    <rPh sb="23" eb="25">
      <t>ボシュウ</t>
    </rPh>
    <rPh sb="25" eb="27">
      <t>ヨウコウ</t>
    </rPh>
    <rPh sb="33" eb="35">
      <t>シンサ</t>
    </rPh>
    <rPh sb="35" eb="37">
      <t>シヒョウ</t>
    </rPh>
    <rPh sb="38" eb="40">
      <t>サクテイ</t>
    </rPh>
    <rPh sb="45" eb="47">
      <t>フメイ</t>
    </rPh>
    <rPh sb="48" eb="50">
      <t>テツヅ</t>
    </rPh>
    <rPh sb="52" eb="54">
      <t>ジョウキョウ</t>
    </rPh>
    <rPh sb="55" eb="57">
      <t>ブンセキ</t>
    </rPh>
    <rPh sb="69" eb="71">
      <t>キテン</t>
    </rPh>
    <rPh sb="74" eb="76">
      <t>ケイカク</t>
    </rPh>
    <rPh sb="76" eb="78">
      <t>サクテイ</t>
    </rPh>
    <rPh sb="85" eb="87">
      <t>ジングウ</t>
    </rPh>
    <rPh sb="87" eb="89">
      <t>ガイエン</t>
    </rPh>
    <rPh sb="90" eb="92">
      <t>トシ</t>
    </rPh>
    <rPh sb="92" eb="94">
      <t>ケイカク</t>
    </rPh>
    <rPh sb="94" eb="96">
      <t>コウソウ</t>
    </rPh>
    <rPh sb="97" eb="99">
      <t>キテン</t>
    </rPh>
    <phoneticPr fontId="1"/>
  </si>
  <si>
    <t>新国立競技場改築計画、持続可能性診断の枠組み</t>
    <phoneticPr fontId="1"/>
  </si>
  <si>
    <t>Post Olympic 2020/Sep～</t>
    <phoneticPr fontId="1"/>
  </si>
  <si>
    <t>フットボールモード</t>
  </si>
  <si>
    <t>小規模需要</t>
  </si>
  <si>
    <t>Agenda21より、Rugby WCの為の規模目標を優先、Rugby憲章は？競技場機能計画、需要計画の承認権限保有者は？</t>
    <rPh sb="20" eb="21">
      <t>タメ</t>
    </rPh>
    <rPh sb="22" eb="24">
      <t>キボ</t>
    </rPh>
    <rPh sb="24" eb="26">
      <t>モクヒョウ</t>
    </rPh>
    <rPh sb="27" eb="29">
      <t>ユウセン</t>
    </rPh>
    <rPh sb="35" eb="37">
      <t>ケンショウ</t>
    </rPh>
    <rPh sb="42" eb="44">
      <t>キノウ</t>
    </rPh>
    <rPh sb="47" eb="49">
      <t>ジュヨウ</t>
    </rPh>
    <rPh sb="49" eb="51">
      <t>ケイカク</t>
    </rPh>
    <rPh sb="52" eb="54">
      <t>ショウニン</t>
    </rPh>
    <rPh sb="54" eb="56">
      <t>ケンゲン</t>
    </rPh>
    <rPh sb="56" eb="59">
      <t>ホユウシャ</t>
    </rPh>
    <phoneticPr fontId="1"/>
  </si>
  <si>
    <t>陸上モード</t>
    <phoneticPr fontId="1"/>
  </si>
  <si>
    <t>規則通りの手続きがとられているが、後付の決定、手続きを通じて、都民、近隣関係住民への計画の周知、参加が担保されていたのか</t>
    <rPh sb="23" eb="25">
      <t>テツヅ</t>
    </rPh>
    <rPh sb="31" eb="33">
      <t>トミン</t>
    </rPh>
    <rPh sb="34" eb="36">
      <t>キンリン</t>
    </rPh>
    <rPh sb="36" eb="38">
      <t>カンケイ</t>
    </rPh>
    <rPh sb="38" eb="40">
      <t>ジュウミン</t>
    </rPh>
    <rPh sb="45" eb="47">
      <t>シュウチ</t>
    </rPh>
    <phoneticPr fontId="1"/>
  </si>
  <si>
    <t>持続可能性の論点（＋評価の方法）</t>
    <rPh sb="6" eb="8">
      <t>ロンテン</t>
    </rPh>
    <rPh sb="10" eb="12">
      <t>ヒョウカ</t>
    </rPh>
    <rPh sb="13" eb="15">
      <t>ホウホウ</t>
    </rPh>
    <phoneticPr fontId="1"/>
  </si>
  <si>
    <t>サブトラックの併設を要求とはしていない</t>
    <phoneticPr fontId="1"/>
  </si>
  <si>
    <t>Olympic時と以降の恒久的客席数を同一とすることで施設が巨大化</t>
    <phoneticPr fontId="1"/>
  </si>
  <si>
    <t>9レーン化は適切な目標水準</t>
    <phoneticPr fontId="1"/>
  </si>
  <si>
    <t>風致地区、森林の保冷効果の中長期的影響等への配慮</t>
    <phoneticPr fontId="1"/>
  </si>
  <si>
    <t>全体緑地面積増減</t>
    <rPh sb="2" eb="4">
      <t>リョクチ</t>
    </rPh>
    <rPh sb="4" eb="6">
      <t>メンセキ</t>
    </rPh>
    <rPh sb="6" eb="8">
      <t>ゾウゲン</t>
    </rPh>
    <phoneticPr fontId="1"/>
  </si>
  <si>
    <t>20万㎡もの床面積が風致地区にて必要な根拠は？</t>
    <rPh sb="2" eb="3">
      <t>マン</t>
    </rPh>
    <rPh sb="6" eb="9">
      <t>ユカメンセキ</t>
    </rPh>
    <rPh sb="16" eb="18">
      <t>ヒツヨウ</t>
    </rPh>
    <rPh sb="19" eb="21">
      <t>コンキョ</t>
    </rPh>
    <phoneticPr fontId="1"/>
  </si>
  <si>
    <t>高さ制限値15ｍの4.7倍の高さは、神宮外苑の歴史的環境を毀損しないのか？また、風致地区の趣旨に反していないのか？</t>
    <phoneticPr fontId="1"/>
  </si>
  <si>
    <t>単体省エネ検討はされているが、他選択肢との比較評価は？</t>
    <rPh sb="0" eb="2">
      <t>タンタイ</t>
    </rPh>
    <rPh sb="2" eb="3">
      <t>ショウ</t>
    </rPh>
    <rPh sb="5" eb="7">
      <t>ケントウ</t>
    </rPh>
    <rPh sb="21" eb="23">
      <t>ヒカク</t>
    </rPh>
    <rPh sb="23" eb="25">
      <t>ヒョウカ</t>
    </rPh>
    <phoneticPr fontId="1"/>
  </si>
  <si>
    <t>多目的用途（コンサート等）</t>
    <phoneticPr fontId="1"/>
  </si>
  <si>
    <t>Olympic後の用途を絞らずに多目的性を志向することは、近隣の競技場、文化施設との共生、全体の持続可能性に配慮した結果か？</t>
    <phoneticPr fontId="1"/>
  </si>
  <si>
    <t>都アセスの実施内容が、Agedna21への準拠（例：3.2.2風致地区の精神の尊重（意訳））し、且つ選択肢間の差異性まで踏み込めるか</t>
    <rPh sb="0" eb="1">
      <t>ト</t>
    </rPh>
    <rPh sb="5" eb="7">
      <t>ジッシ</t>
    </rPh>
    <rPh sb="7" eb="9">
      <t>ナイヨウ</t>
    </rPh>
    <rPh sb="21" eb="23">
      <t>ジュンキョ</t>
    </rPh>
    <rPh sb="24" eb="25">
      <t>レイ</t>
    </rPh>
    <rPh sb="31" eb="33">
      <t>フウチ</t>
    </rPh>
    <rPh sb="33" eb="35">
      <t>チク</t>
    </rPh>
    <rPh sb="36" eb="38">
      <t>セイシン</t>
    </rPh>
    <rPh sb="39" eb="41">
      <t>ソンチョウ</t>
    </rPh>
    <rPh sb="42" eb="44">
      <t>イヤク</t>
    </rPh>
    <rPh sb="48" eb="49">
      <t>カ</t>
    </rPh>
    <rPh sb="50" eb="53">
      <t>センタクシ</t>
    </rPh>
    <rPh sb="53" eb="54">
      <t>カン</t>
    </rPh>
    <rPh sb="55" eb="58">
      <t>サイセイ</t>
    </rPh>
    <rPh sb="60" eb="61">
      <t>フ</t>
    </rPh>
    <rPh sb="62" eb="63">
      <t>コ</t>
    </rPh>
    <phoneticPr fontId="1"/>
  </si>
  <si>
    <t>解体新築と改修案を横断的に、解体作業の有無によるインパクト差異の分析が必要ではないか</t>
    <rPh sb="7" eb="8">
      <t>アン</t>
    </rPh>
    <rPh sb="9" eb="12">
      <t>オウダンテキ</t>
    </rPh>
    <rPh sb="14" eb="16">
      <t>カイタイ</t>
    </rPh>
    <rPh sb="16" eb="18">
      <t>サギョウ</t>
    </rPh>
    <rPh sb="19" eb="21">
      <t>ウム</t>
    </rPh>
    <rPh sb="29" eb="31">
      <t>サイ</t>
    </rPh>
    <rPh sb="32" eb="34">
      <t>ブンセキ</t>
    </rPh>
    <rPh sb="35" eb="37">
      <t>ヒツヨウ</t>
    </rPh>
    <phoneticPr fontId="1"/>
  </si>
  <si>
    <t>恒久的延べ床面積と防災配慮負荷との関係</t>
    <rPh sb="0" eb="3">
      <t>コウキュウテキ</t>
    </rPh>
    <rPh sb="3" eb="4">
      <t>ノ</t>
    </rPh>
    <rPh sb="5" eb="8">
      <t>ユカメンセキ</t>
    </rPh>
    <rPh sb="9" eb="11">
      <t>ボウサイ</t>
    </rPh>
    <rPh sb="11" eb="13">
      <t>ハイリョ</t>
    </rPh>
    <rPh sb="13" eb="15">
      <t>フカ</t>
    </rPh>
    <rPh sb="17" eb="19">
      <t>カンケイ</t>
    </rPh>
    <phoneticPr fontId="1"/>
  </si>
  <si>
    <t>現競技場の歴史資産としての評価、協議、配慮</t>
    <rPh sb="0" eb="1">
      <t>ゲン</t>
    </rPh>
    <phoneticPr fontId="1"/>
  </si>
  <si>
    <t>例えば国有財産のライフサイクルコストを所管する財務省理財局国有財産調整課はどの程度関与しているのか？</t>
    <rPh sb="23" eb="26">
      <t>ザイムショウ</t>
    </rPh>
    <phoneticPr fontId="1"/>
  </si>
  <si>
    <t>客席屋根に加え、主にコンサート用途の全体屋根は、修繕経費の嵩む免震構造を必要とする</t>
    <phoneticPr fontId="1"/>
  </si>
  <si>
    <t>文科省管轄の公共施設は、都道府県指定市が遵守する通達の対象外なのか？　</t>
    <rPh sb="0" eb="3">
      <t>モンカショウ</t>
    </rPh>
    <rPh sb="3" eb="5">
      <t>カンカツ</t>
    </rPh>
    <rPh sb="6" eb="8">
      <t>コウキョウ</t>
    </rPh>
    <rPh sb="8" eb="10">
      <t>シセツ</t>
    </rPh>
    <rPh sb="12" eb="16">
      <t>トドウフケン</t>
    </rPh>
    <rPh sb="16" eb="18">
      <t>シテイ</t>
    </rPh>
    <rPh sb="18" eb="19">
      <t>シ</t>
    </rPh>
    <rPh sb="20" eb="22">
      <t>ジュンシュ</t>
    </rPh>
    <rPh sb="24" eb="26">
      <t>ツウタツ</t>
    </rPh>
    <rPh sb="27" eb="30">
      <t>タイショウガイ</t>
    </rPh>
    <phoneticPr fontId="1"/>
  </si>
  <si>
    <t>テクニカルな仕様要求に終始し、アジェンダ21の指針との実務的連携が弱い、モノづくり日本が前面に出ているトーン。　2012年ロンドンオリンピックのメインスタジアム建設で実現された持続可能性への配慮のベストプラクティスが踏襲されていない。</t>
    <rPh sb="6" eb="8">
      <t>シヨウ</t>
    </rPh>
    <rPh sb="8" eb="10">
      <t>ヨウキュウ</t>
    </rPh>
    <rPh sb="11" eb="13">
      <t>シュウシ</t>
    </rPh>
    <rPh sb="23" eb="25">
      <t>シシン</t>
    </rPh>
    <rPh sb="27" eb="30">
      <t>ジツムテキ</t>
    </rPh>
    <rPh sb="30" eb="32">
      <t>レンケイ</t>
    </rPh>
    <rPh sb="33" eb="34">
      <t>ヨワ</t>
    </rPh>
    <rPh sb="41" eb="43">
      <t>ニホン</t>
    </rPh>
    <rPh sb="44" eb="46">
      <t>ゼンメン</t>
    </rPh>
    <rPh sb="47" eb="48">
      <t>デ</t>
    </rPh>
    <phoneticPr fontId="1"/>
  </si>
  <si>
    <t>国、都との初期投資＋維持の財源の包括的合意形成は完了しているのか？　財源引当前に工事着工が可能なのか？</t>
    <phoneticPr fontId="1"/>
  </si>
  <si>
    <t>例えば現計画の見直しが決定された場合、代替案を包括的に検討し、実行する時間猶予はあるか：例：新コンペ要項（3ヶ月）、コンペ（半年）、工事（3年強）</t>
    <rPh sb="0" eb="1">
      <t>タト</t>
    </rPh>
    <rPh sb="11" eb="13">
      <t>ケッテイ</t>
    </rPh>
    <rPh sb="19" eb="22">
      <t>ダイタイアン</t>
    </rPh>
    <rPh sb="31" eb="33">
      <t>ジッコウ</t>
    </rPh>
    <phoneticPr fontId="1"/>
  </si>
  <si>
    <t>初期投資、維持経費の財源引当が未承認の状態でのプロジェクトの部分着工は、民間企業の内部規定ではコンプライアンス違反となりえる</t>
    <rPh sb="15" eb="16">
      <t>ミ</t>
    </rPh>
    <rPh sb="16" eb="18">
      <t>ショウニン</t>
    </rPh>
    <rPh sb="19" eb="21">
      <t>ジョウタイ</t>
    </rPh>
    <rPh sb="32" eb="34">
      <t>チャッコウ</t>
    </rPh>
    <rPh sb="41" eb="43">
      <t>ナイブ</t>
    </rPh>
    <rPh sb="43" eb="45">
      <t>キテイ</t>
    </rPh>
    <rPh sb="55" eb="57">
      <t>イハン</t>
    </rPh>
    <phoneticPr fontId="1"/>
  </si>
  <si>
    <t>計画配慮のタイムラグ（日）　　　　　　　　　　　JSC計画決定日より起算</t>
    <rPh sb="2" eb="4">
      <t>ハイリョ</t>
    </rPh>
    <rPh sb="27" eb="29">
      <t>ケイカク</t>
    </rPh>
    <rPh sb="29" eb="31">
      <t>ケッテイ</t>
    </rPh>
    <rPh sb="31" eb="32">
      <t>ビ</t>
    </rPh>
    <rPh sb="34" eb="36">
      <t>キサン</t>
    </rPh>
    <phoneticPr fontId="1"/>
  </si>
  <si>
    <t>説明一回目実施</t>
    <rPh sb="0" eb="2">
      <t>セツメイ</t>
    </rPh>
    <rPh sb="2" eb="3">
      <t>イチ</t>
    </rPh>
    <rPh sb="3" eb="4">
      <t>カイ</t>
    </rPh>
    <rPh sb="5" eb="7">
      <t>ジッシ</t>
    </rPh>
    <phoneticPr fontId="1"/>
  </si>
  <si>
    <t>予算超過時、オリンピック後の維持運営が赤字の際の決済権限、資金負担割合（国、都）に明確な取決めの有無不明。</t>
    <rPh sb="19" eb="21">
      <t>アカジ</t>
    </rPh>
    <rPh sb="41" eb="43">
      <t>メイカク</t>
    </rPh>
    <rPh sb="44" eb="46">
      <t>トリキ</t>
    </rPh>
    <phoneticPr fontId="1"/>
  </si>
  <si>
    <t>簡易ライフサイクル国民負担試算（30年の場合）：①＋（②＋④－③）X30</t>
    <rPh sb="9" eb="11">
      <t>コクミン</t>
    </rPh>
    <rPh sb="11" eb="13">
      <t>フタン</t>
    </rPh>
    <rPh sb="18" eb="19">
      <t>ネン</t>
    </rPh>
    <rPh sb="20" eb="22">
      <t>バアイ</t>
    </rPh>
    <phoneticPr fontId="1"/>
  </si>
  <si>
    <t>簡易ライフサイクル国民負担試算（50年の場合）：①＋（②＋④－③）X50</t>
    <rPh sb="0" eb="2">
      <t>カンイ</t>
    </rPh>
    <rPh sb="9" eb="11">
      <t>コクミン</t>
    </rPh>
    <rPh sb="11" eb="13">
      <t>フタン</t>
    </rPh>
    <rPh sb="13" eb="15">
      <t>シサン</t>
    </rPh>
    <rPh sb="18" eb="19">
      <t>ネン</t>
    </rPh>
    <rPh sb="20" eb="22">
      <t>バアイ</t>
    </rPh>
    <phoneticPr fontId="1"/>
  </si>
  <si>
    <t>JSCは施設の経費の中長期見込みと、国民、都民の中長期的税負担に見合う、なぜこの費用が優先されたかの成果説明をするべきであり、財務省、都と透明性の高い合意形成が必要と考える</t>
    <rPh sb="4" eb="6">
      <t>シセツ</t>
    </rPh>
    <rPh sb="7" eb="9">
      <t>ケイヒ</t>
    </rPh>
    <rPh sb="13" eb="15">
      <t>ミコ</t>
    </rPh>
    <rPh sb="18" eb="20">
      <t>コクミン</t>
    </rPh>
    <rPh sb="21" eb="23">
      <t>トミン</t>
    </rPh>
    <rPh sb="29" eb="31">
      <t>フタン</t>
    </rPh>
    <rPh sb="32" eb="34">
      <t>ミア</t>
    </rPh>
    <rPh sb="50" eb="52">
      <t>セイカ</t>
    </rPh>
    <rPh sb="52" eb="54">
      <t>セツメイ</t>
    </rPh>
    <rPh sb="63" eb="66">
      <t>ザイムショウ</t>
    </rPh>
    <rPh sb="67" eb="68">
      <t>ト</t>
    </rPh>
    <rPh sb="69" eb="72">
      <t>トウメイセイ</t>
    </rPh>
    <rPh sb="73" eb="74">
      <t>タカ</t>
    </rPh>
    <rPh sb="75" eb="77">
      <t>ゴウイ</t>
    </rPh>
    <rPh sb="77" eb="79">
      <t>ケイセイ</t>
    </rPh>
    <rPh sb="80" eb="82">
      <t>ヒツヨウ</t>
    </rPh>
    <phoneticPr fontId="1"/>
  </si>
  <si>
    <t>遅くとも、解体着工前に周辺関係住民、施設へ説明、意見収集要</t>
    <rPh sb="0" eb="1">
      <t>オソ</t>
    </rPh>
    <rPh sb="5" eb="7">
      <t>カイタイ</t>
    </rPh>
    <rPh sb="7" eb="9">
      <t>チャッコウ</t>
    </rPh>
    <rPh sb="9" eb="10">
      <t>マエ</t>
    </rPh>
    <rPh sb="11" eb="13">
      <t>シュウヘン</t>
    </rPh>
    <rPh sb="13" eb="15">
      <t>カンケイ</t>
    </rPh>
    <rPh sb="15" eb="17">
      <t>ジュウミン</t>
    </rPh>
    <rPh sb="21" eb="23">
      <t>セツメイ</t>
    </rPh>
    <rPh sb="28" eb="29">
      <t>ヨウ</t>
    </rPh>
    <phoneticPr fontId="1"/>
  </si>
  <si>
    <t>時期不明</t>
    <rPh sb="0" eb="2">
      <t>ジキ</t>
    </rPh>
    <phoneticPr fontId="1"/>
  </si>
  <si>
    <t>環境アセス項目（抜粋）　</t>
    <rPh sb="0" eb="2">
      <t>カンキョウ</t>
    </rPh>
    <rPh sb="5" eb="7">
      <t>コウモク</t>
    </rPh>
    <rPh sb="8" eb="10">
      <t>バッスイ</t>
    </rPh>
    <phoneticPr fontId="1"/>
  </si>
  <si>
    <t>保冷機能低下、風向変化による局地的な夏季温度へのインパクトの有無に対する見解等</t>
    <phoneticPr fontId="1"/>
  </si>
  <si>
    <t>JSC8月中目標</t>
    <rPh sb="4" eb="5">
      <t>ガツ</t>
    </rPh>
    <rPh sb="5" eb="6">
      <t>チュウ</t>
    </rPh>
    <phoneticPr fontId="1"/>
  </si>
  <si>
    <t>カテゴリー（緑着色：計画意思決定前に配慮しておくべきこと）</t>
    <rPh sb="6" eb="7">
      <t>ミドリ</t>
    </rPh>
    <rPh sb="7" eb="9">
      <t>チャクショク</t>
    </rPh>
    <rPh sb="10" eb="12">
      <t>ケイカク</t>
    </rPh>
    <rPh sb="12" eb="14">
      <t>イシ</t>
    </rPh>
    <rPh sb="14" eb="16">
      <t>ケッテイ</t>
    </rPh>
    <rPh sb="18" eb="20">
      <t>ハイリョ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</si>
</sst>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numFmt numFmtId="177" formatCode="0_ ;[Red]\-0\ "/>
    <numFmt numFmtId="178" formatCode="[$-409]mmm\-yy;@"/>
    <numFmt numFmtId="179" formatCode="0_ "/>
    <numFmt numFmtId="180" formatCode="0.0_ "/>
    <numFmt numFmtId="181" formatCode="#,##0.0;[Red]\-#,##0.0"/>
  </numFmts>
  <fonts count="31"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b/>
      <sz val="11"/>
      <color theme="1"/>
      <name val="ＭＳ 明朝"/>
      <family val="1"/>
      <charset val="128"/>
    </font>
    <font>
      <sz val="9"/>
      <color theme="1"/>
      <name val="ＭＳ 明朝"/>
      <family val="1"/>
      <charset val="128"/>
    </font>
    <font>
      <b/>
      <sz val="9"/>
      <color theme="1"/>
      <name val="ＭＳ 明朝"/>
      <family val="1"/>
      <charset val="128"/>
    </font>
    <font>
      <sz val="8"/>
      <color theme="1"/>
      <name val="ＭＳ 明朝"/>
      <family val="1"/>
      <charset val="128"/>
    </font>
    <font>
      <b/>
      <sz val="8"/>
      <color theme="1"/>
      <name val="ＭＳ 明朝"/>
      <family val="1"/>
      <charset val="128"/>
    </font>
    <font>
      <sz val="9"/>
      <color indexed="81"/>
      <name val="ＭＳ Ｐゴシック"/>
      <family val="3"/>
      <charset val="128"/>
    </font>
    <font>
      <vertAlign val="superscript"/>
      <sz val="11"/>
      <color theme="1"/>
      <name val="ＭＳ 明朝"/>
      <family val="1"/>
      <charset val="128"/>
    </font>
    <font>
      <i/>
      <sz val="11"/>
      <color theme="1"/>
      <name val="ＭＳ 明朝"/>
      <family val="1"/>
      <charset val="128"/>
    </font>
    <font>
      <sz val="6"/>
      <color theme="1"/>
      <name val="ＭＳ 明朝"/>
      <family val="1"/>
      <charset val="128"/>
    </font>
    <font>
      <sz val="11"/>
      <name val="ＭＳ Ｐゴシック"/>
      <family val="3"/>
      <charset val="128"/>
    </font>
    <font>
      <sz val="12"/>
      <name val="ＭＳ Ｐゴシック"/>
      <family val="3"/>
      <charset val="128"/>
    </font>
    <font>
      <sz val="6"/>
      <name val="ＭＳ Ｐゴシック"/>
      <family val="3"/>
      <charset val="128"/>
    </font>
    <font>
      <sz val="11"/>
      <name val="Century"/>
      <family val="1"/>
    </font>
    <font>
      <b/>
      <sz val="9"/>
      <color rgb="FFFF0000"/>
      <name val="ＭＳ 明朝"/>
      <family val="1"/>
      <charset val="128"/>
    </font>
    <font>
      <b/>
      <sz val="9"/>
      <name val="ＭＳ 明朝"/>
      <family val="1"/>
      <charset val="128"/>
    </font>
    <font>
      <b/>
      <sz val="11"/>
      <name val="ＭＳ 明朝"/>
      <family val="1"/>
      <charset val="128"/>
    </font>
    <font>
      <sz val="11"/>
      <color rgb="FFFF0000"/>
      <name val="ＭＳ Ｐゴシック"/>
      <family val="3"/>
      <charset val="128"/>
    </font>
    <font>
      <sz val="9"/>
      <name val="ＭＳ 明朝"/>
      <family val="1"/>
      <charset val="128"/>
    </font>
    <font>
      <b/>
      <sz val="9"/>
      <color indexed="81"/>
      <name val="ＭＳ Ｐゴシック"/>
      <family val="3"/>
      <charset val="128"/>
    </font>
    <font>
      <sz val="9"/>
      <color theme="0"/>
      <name val="ＭＳ 明朝"/>
      <family val="1"/>
      <charset val="128"/>
    </font>
    <font>
      <b/>
      <sz val="11"/>
      <color theme="0"/>
      <name val="ＭＳ 明朝"/>
      <family val="1"/>
      <charset val="128"/>
    </font>
    <font>
      <b/>
      <sz val="9"/>
      <color theme="0"/>
      <name val="ＭＳ 明朝"/>
      <family val="1"/>
      <charset val="128"/>
    </font>
    <font>
      <sz val="8"/>
      <color theme="1"/>
      <name val="ＭＳ Ｐゴシック"/>
      <family val="3"/>
      <charset val="128"/>
      <scheme val="minor"/>
    </font>
    <font>
      <sz val="11"/>
      <color theme="1"/>
      <name val="ＭＳ Ｐゴシック"/>
      <family val="2"/>
      <charset val="128"/>
      <scheme val="minor"/>
    </font>
    <font>
      <sz val="12"/>
      <color theme="1"/>
      <name val="ＭＳ 明朝"/>
      <family val="1"/>
      <charset val="128"/>
    </font>
    <font>
      <b/>
      <sz val="12"/>
      <color theme="1"/>
      <name val="ＭＳ 明朝"/>
      <family val="1"/>
      <charset val="128"/>
    </font>
    <font>
      <sz val="9"/>
      <color theme="1"/>
      <name val="ＭＳ Ｐゴシック"/>
      <family val="2"/>
      <charset val="128"/>
      <scheme val="minor"/>
    </font>
    <font>
      <b/>
      <sz val="10"/>
      <color theme="1"/>
      <name val="ＭＳ 明朝"/>
      <family val="1"/>
      <charset val="128"/>
    </font>
  </fonts>
  <fills count="1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66FF66"/>
        <bgColor indexed="64"/>
      </patternFill>
    </fill>
    <fill>
      <patternFill patternType="solid">
        <fgColor rgb="FF00B0F0"/>
        <bgColor indexed="64"/>
      </patternFill>
    </fill>
    <fill>
      <patternFill patternType="solid">
        <fgColor rgb="FFF8F8F8"/>
        <bgColor indexed="64"/>
      </patternFill>
    </fill>
    <fill>
      <patternFill patternType="gray0625">
        <bgColor rgb="FFFFFFFF"/>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bottom/>
      <diagonal/>
    </border>
    <border>
      <left style="thin">
        <color theme="0"/>
      </left>
      <right style="thin">
        <color theme="0"/>
      </right>
      <top style="thin">
        <color theme="0"/>
      </top>
      <bottom style="thin">
        <color auto="1"/>
      </bottom>
      <diagonal/>
    </border>
    <border>
      <left style="thin">
        <color theme="0"/>
      </left>
      <right style="thin">
        <color theme="0"/>
      </right>
      <top style="thin">
        <color theme="0"/>
      </top>
      <bottom style="thin">
        <color theme="0"/>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thin">
        <color auto="1"/>
      </left>
      <right/>
      <top style="medium">
        <color rgb="FFFF0000"/>
      </top>
      <bottom/>
      <diagonal/>
    </border>
    <border>
      <left/>
      <right style="medium">
        <color rgb="FFFF0000"/>
      </right>
      <top style="medium">
        <color rgb="FFFF0000"/>
      </top>
      <bottom/>
      <diagonal/>
    </border>
    <border>
      <left style="medium">
        <color rgb="FFFF0000"/>
      </left>
      <right style="thin">
        <color auto="1"/>
      </right>
      <top style="thin">
        <color auto="1"/>
      </top>
      <bottom style="thin">
        <color auto="1"/>
      </bottom>
      <diagonal/>
    </border>
    <border>
      <left/>
      <right style="medium">
        <color rgb="FFFF0000"/>
      </right>
      <top/>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top/>
      <bottom style="medium">
        <color rgb="FFFF0000"/>
      </bottom>
      <diagonal/>
    </border>
    <border>
      <left/>
      <right style="medium">
        <color rgb="FFFF0000"/>
      </right>
      <top/>
      <bottom style="medium">
        <color rgb="FFFF000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medium">
        <color rgb="FFFF0000"/>
      </top>
      <bottom/>
      <diagonal/>
    </border>
    <border>
      <left/>
      <right style="thin">
        <color auto="1"/>
      </right>
      <top style="medium">
        <color rgb="FFFF0000"/>
      </top>
      <bottom/>
      <diagonal/>
    </border>
    <border>
      <left/>
      <right/>
      <top style="thin">
        <color auto="1"/>
      </top>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rgb="FFFF0000"/>
      </top>
      <bottom style="thin">
        <color auto="1"/>
      </bottom>
      <diagonal/>
    </border>
    <border>
      <left style="thin">
        <color auto="1"/>
      </left>
      <right/>
      <top style="medium">
        <color rgb="FFFF0000"/>
      </top>
      <bottom style="thin">
        <color auto="1"/>
      </bottom>
      <diagonal/>
    </border>
    <border>
      <left/>
      <right/>
      <top style="medium">
        <color rgb="FFFF0000"/>
      </top>
      <bottom style="thin">
        <color auto="1"/>
      </bottom>
      <diagonal/>
    </border>
    <border>
      <left/>
      <right style="thin">
        <color auto="1"/>
      </right>
      <top style="medium">
        <color rgb="FFFF0000"/>
      </top>
      <bottom style="thin">
        <color auto="1"/>
      </bottom>
      <diagonal/>
    </border>
    <border>
      <left style="medium">
        <color auto="1"/>
      </left>
      <right style="thin">
        <color auto="1"/>
      </right>
      <top style="thin">
        <color auto="1"/>
      </top>
      <bottom style="medium">
        <color rgb="FFFF0000"/>
      </bottom>
      <diagonal/>
    </border>
    <border>
      <left style="thin">
        <color auto="1"/>
      </left>
      <right/>
      <top style="thin">
        <color auto="1"/>
      </top>
      <bottom style="medium">
        <color rgb="FFFF0000"/>
      </bottom>
      <diagonal/>
    </border>
    <border>
      <left/>
      <right/>
      <top style="thin">
        <color auto="1"/>
      </top>
      <bottom style="medium">
        <color rgb="FFFF0000"/>
      </bottom>
      <diagonal/>
    </border>
    <border>
      <left/>
      <right style="thin">
        <color auto="1"/>
      </right>
      <top style="thin">
        <color auto="1"/>
      </top>
      <bottom style="medium">
        <color rgb="FFFF0000"/>
      </bottom>
      <diagonal/>
    </border>
    <border>
      <left style="thin">
        <color auto="1"/>
      </left>
      <right style="thin">
        <color auto="1"/>
      </right>
      <top style="medium">
        <color rgb="FFFF0000"/>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theme="0"/>
      </left>
      <right style="thin">
        <color theme="0"/>
      </right>
      <top style="thin">
        <color theme="0"/>
      </top>
      <bottom/>
      <diagonal/>
    </border>
    <border>
      <left style="thin">
        <color theme="0"/>
      </left>
      <right/>
      <top style="thin">
        <color theme="0"/>
      </top>
      <bottom/>
      <diagonal/>
    </border>
    <border>
      <left/>
      <right/>
      <top style="dotted">
        <color auto="1"/>
      </top>
      <bottom style="dotted">
        <color auto="1"/>
      </bottom>
      <diagonal/>
    </border>
    <border>
      <left style="thin">
        <color theme="0"/>
      </left>
      <right style="thin">
        <color theme="0"/>
      </right>
      <top/>
      <bottom style="thin">
        <color theme="0"/>
      </bottom>
      <diagonal/>
    </border>
    <border>
      <left style="thin">
        <color auto="1"/>
      </left>
      <right style="thin">
        <color auto="1"/>
      </right>
      <top style="dotted">
        <color auto="1"/>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style="thin">
        <color theme="0"/>
      </left>
      <right/>
      <top/>
      <bottom style="thin">
        <color auto="1"/>
      </bottom>
      <diagonal/>
    </border>
    <border>
      <left/>
      <right style="thin">
        <color theme="0"/>
      </right>
      <top/>
      <bottom style="thin">
        <color auto="1"/>
      </bottom>
      <diagonal/>
    </border>
    <border>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
      <left style="thin">
        <color auto="1"/>
      </left>
      <right style="thin">
        <color theme="0"/>
      </right>
      <top style="thin">
        <color theme="0"/>
      </top>
      <bottom/>
      <diagonal/>
    </border>
    <border>
      <left style="thin">
        <color auto="1"/>
      </left>
      <right style="thin">
        <color theme="0"/>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style="medium">
        <color auto="1"/>
      </top>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s>
  <cellStyleXfs count="3">
    <xf numFmtId="0" fontId="0" fillId="0" borderId="0">
      <alignment vertical="center"/>
    </xf>
    <xf numFmtId="0" fontId="12" fillId="0" borderId="0">
      <alignment vertical="center"/>
    </xf>
    <xf numFmtId="38" fontId="26" fillId="0" borderId="0" applyFont="0" applyFill="0" applyBorder="0" applyAlignment="0" applyProtection="0">
      <alignment vertical="center"/>
    </xf>
  </cellStyleXfs>
  <cellXfs count="446">
    <xf numFmtId="0" fontId="0" fillId="0" borderId="0" xfId="0">
      <alignment vertical="center"/>
    </xf>
    <xf numFmtId="0" fontId="2" fillId="0" borderId="0" xfId="0" applyFont="1">
      <alignment vertical="center"/>
    </xf>
    <xf numFmtId="0" fontId="4" fillId="0" borderId="0" xfId="0" applyFont="1" applyAlignment="1">
      <alignment horizontal="center" vertical="center" wrapText="1"/>
    </xf>
    <xf numFmtId="0" fontId="4" fillId="3" borderId="1" xfId="0" applyFont="1" applyFill="1" applyBorder="1" applyAlignment="1">
      <alignment vertical="center" wrapText="1"/>
    </xf>
    <xf numFmtId="14" fontId="4" fillId="3" borderId="1" xfId="0" applyNumberFormat="1" applyFont="1" applyFill="1" applyBorder="1" applyAlignment="1">
      <alignment horizontal="center" vertical="center" wrapText="1"/>
    </xf>
    <xf numFmtId="176"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4" xfId="0" applyFont="1" applyFill="1" applyBorder="1" applyAlignment="1">
      <alignment vertical="center" wrapText="1"/>
    </xf>
    <xf numFmtId="0" fontId="4" fillId="3" borderId="2" xfId="0" applyFont="1" applyFill="1" applyBorder="1" applyAlignment="1">
      <alignment vertical="center" wrapText="1"/>
    </xf>
    <xf numFmtId="0" fontId="4" fillId="4"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7" fontId="2" fillId="0" borderId="1" xfId="0" quotePrefix="1" applyNumberFormat="1" applyFont="1" applyFill="1" applyBorder="1" applyAlignment="1">
      <alignment horizontal="center" vertical="center" wrapText="1"/>
    </xf>
    <xf numFmtId="17" fontId="2" fillId="0" borderId="1" xfId="0" applyNumberFormat="1" applyFont="1" applyFill="1" applyBorder="1" applyAlignment="1">
      <alignment horizontal="center" vertical="center" wrapText="1"/>
    </xf>
    <xf numFmtId="17" fontId="10"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9" xfId="0" applyFont="1" applyFill="1" applyBorder="1" applyAlignment="1">
      <alignment vertical="center" wrapText="1"/>
    </xf>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6" fillId="3" borderId="1" xfId="0" applyFont="1" applyFill="1" applyBorder="1" applyAlignment="1">
      <alignment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0" xfId="0" applyFont="1" applyAlignment="1">
      <alignment vertical="center" wrapText="1"/>
    </xf>
    <xf numFmtId="31" fontId="4" fillId="0" borderId="0" xfId="0" applyNumberFormat="1" applyFont="1" applyAlignment="1">
      <alignment vertical="center" wrapText="1"/>
    </xf>
    <xf numFmtId="16" fontId="0" fillId="0" borderId="0" xfId="0" applyNumberFormat="1">
      <alignment vertical="center"/>
    </xf>
    <xf numFmtId="0" fontId="6" fillId="3" borderId="1" xfId="0" applyFont="1" applyFill="1" applyBorder="1" applyAlignment="1">
      <alignment horizontal="center" vertical="center" wrapText="1"/>
    </xf>
    <xf numFmtId="0" fontId="4" fillId="3" borderId="1" xfId="0" applyFont="1" applyFill="1" applyBorder="1">
      <alignment vertical="center"/>
    </xf>
    <xf numFmtId="0" fontId="12" fillId="0" borderId="1" xfId="1" applyBorder="1">
      <alignment vertical="center"/>
    </xf>
    <xf numFmtId="0" fontId="13" fillId="0" borderId="1" xfId="1" applyFont="1" applyBorder="1" applyAlignment="1">
      <alignment horizontal="center" vertical="center"/>
    </xf>
    <xf numFmtId="0" fontId="12" fillId="0" borderId="0" xfId="1">
      <alignment vertical="center"/>
    </xf>
    <xf numFmtId="56" fontId="12" fillId="0" borderId="1" xfId="1" applyNumberFormat="1" applyBorder="1" applyAlignment="1">
      <alignment horizontal="left" vertical="center"/>
    </xf>
    <xf numFmtId="0" fontId="12" fillId="0" borderId="1" xfId="1" applyBorder="1" applyAlignment="1">
      <alignment vertical="center" wrapText="1"/>
    </xf>
    <xf numFmtId="0" fontId="12" fillId="0" borderId="1" xfId="1" applyBorder="1" applyAlignment="1">
      <alignment horizontal="left" vertical="center"/>
    </xf>
    <xf numFmtId="56" fontId="12" fillId="0" borderId="1" xfId="1" applyNumberFormat="1" applyBorder="1">
      <alignment vertical="center"/>
    </xf>
    <xf numFmtId="56" fontId="15" fillId="0" borderId="1" xfId="1" applyNumberFormat="1" applyFont="1" applyBorder="1">
      <alignment vertical="center"/>
    </xf>
    <xf numFmtId="56" fontId="12" fillId="0" borderId="1" xfId="1" applyNumberFormat="1" applyBorder="1" applyAlignment="1">
      <alignment vertical="center" wrapText="1"/>
    </xf>
    <xf numFmtId="0" fontId="12" fillId="0" borderId="0" xfId="1" applyAlignment="1">
      <alignment vertical="center" wrapText="1"/>
    </xf>
    <xf numFmtId="0" fontId="4" fillId="0" borderId="0" xfId="0" applyFont="1" applyBorder="1" applyAlignment="1">
      <alignment horizontal="center" vertical="center" wrapText="1"/>
    </xf>
    <xf numFmtId="14" fontId="11" fillId="3" borderId="1" xfId="0" applyNumberFormat="1" applyFont="1" applyFill="1" applyBorder="1" applyAlignment="1">
      <alignment horizontal="center" vertical="center" wrapText="1"/>
    </xf>
    <xf numFmtId="0" fontId="5" fillId="3" borderId="1" xfId="0" applyFont="1" applyFill="1" applyBorder="1" applyAlignment="1">
      <alignment vertical="center" wrapText="1"/>
    </xf>
    <xf numFmtId="0" fontId="3" fillId="0" borderId="15" xfId="0" applyFont="1" applyBorder="1" applyAlignment="1">
      <alignment horizontal="center" vertical="center"/>
    </xf>
    <xf numFmtId="178" fontId="4" fillId="3" borderId="1" xfId="0" applyNumberFormat="1"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8" xfId="0" applyFont="1" applyFill="1" applyBorder="1" applyAlignment="1">
      <alignment vertical="center" wrapText="1"/>
    </xf>
    <xf numFmtId="0" fontId="4" fillId="3" borderId="24" xfId="0" applyFont="1" applyFill="1" applyBorder="1" applyAlignment="1">
      <alignment horizontal="center" vertical="center" wrapText="1"/>
    </xf>
    <xf numFmtId="0" fontId="5" fillId="7" borderId="1" xfId="0" applyFont="1" applyFill="1" applyBorder="1" applyAlignment="1">
      <alignment horizontal="center" vertical="center" textRotation="255" wrapText="1"/>
    </xf>
    <xf numFmtId="0" fontId="5" fillId="7" borderId="1" xfId="0" applyFont="1" applyFill="1" applyBorder="1" applyAlignment="1">
      <alignment horizontal="center" vertical="center" wrapText="1"/>
    </xf>
    <xf numFmtId="0" fontId="2" fillId="0" borderId="16" xfId="0" applyFont="1" applyBorder="1">
      <alignment vertical="center"/>
    </xf>
    <xf numFmtId="14" fontId="5" fillId="0" borderId="15" xfId="0" applyNumberFormat="1" applyFont="1" applyBorder="1" applyAlignment="1">
      <alignment vertical="center"/>
    </xf>
    <xf numFmtId="0" fontId="3" fillId="0" borderId="0" xfId="0" applyFont="1">
      <alignment vertical="center"/>
    </xf>
    <xf numFmtId="0" fontId="4" fillId="3" borderId="2" xfId="0" applyFont="1" applyFill="1" applyBorder="1">
      <alignment vertical="center"/>
    </xf>
    <xf numFmtId="0" fontId="5" fillId="3" borderId="18" xfId="0" applyFont="1" applyFill="1" applyBorder="1" applyAlignment="1">
      <alignment horizontal="center" vertical="center" wrapText="1"/>
    </xf>
    <xf numFmtId="0" fontId="4" fillId="3" borderId="18" xfId="0" applyFont="1" applyFill="1" applyBorder="1">
      <alignment vertical="center"/>
    </xf>
    <xf numFmtId="0" fontId="4" fillId="3" borderId="24" xfId="0" applyFont="1" applyFill="1" applyBorder="1" applyAlignment="1">
      <alignment vertical="center" wrapText="1"/>
    </xf>
    <xf numFmtId="179" fontId="18" fillId="5" borderId="1" xfId="0" applyNumberFormat="1" applyFont="1" applyFill="1" applyBorder="1" applyAlignment="1">
      <alignment horizontal="center" vertical="center"/>
    </xf>
    <xf numFmtId="14" fontId="5" fillId="5" borderId="1" xfId="0" applyNumberFormat="1" applyFont="1" applyFill="1" applyBorder="1" applyAlignment="1">
      <alignment horizontal="center" vertical="center" wrapText="1"/>
    </xf>
    <xf numFmtId="14" fontId="5" fillId="5" borderId="1" xfId="0" applyNumberFormat="1" applyFont="1" applyFill="1" applyBorder="1" applyAlignment="1">
      <alignment vertical="center" wrapText="1"/>
    </xf>
    <xf numFmtId="14" fontId="17" fillId="5" borderId="1" xfId="1" applyNumberFormat="1" applyFont="1" applyFill="1" applyBorder="1" applyAlignment="1">
      <alignment horizontal="left" vertical="center"/>
    </xf>
    <xf numFmtId="0" fontId="3" fillId="0" borderId="1" xfId="0" applyFont="1" applyFill="1" applyBorder="1">
      <alignment vertical="center"/>
    </xf>
    <xf numFmtId="0" fontId="4" fillId="3" borderId="1" xfId="0" applyFont="1" applyFill="1" applyBorder="1" applyAlignment="1">
      <alignment horizontal="center" vertical="center" wrapText="1"/>
    </xf>
    <xf numFmtId="0" fontId="12" fillId="8" borderId="1" xfId="1" applyFill="1" applyBorder="1" applyAlignment="1">
      <alignment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24" xfId="0" applyFont="1" applyFill="1" applyBorder="1" applyAlignment="1">
      <alignment horizontal="center" vertical="center" wrapText="1"/>
    </xf>
    <xf numFmtId="180" fontId="4" fillId="3" borderId="1" xfId="0" applyNumberFormat="1" applyFont="1" applyFill="1" applyBorder="1" applyAlignment="1">
      <alignment horizontal="center" vertical="center" wrapText="1"/>
    </xf>
    <xf numFmtId="179" fontId="23" fillId="6" borderId="1" xfId="0" applyNumberFormat="1" applyFont="1" applyFill="1" applyBorder="1" applyAlignment="1">
      <alignment horizontal="center" vertical="center"/>
    </xf>
    <xf numFmtId="14" fontId="24" fillId="6" borderId="1" xfId="0" applyNumberFormat="1" applyFont="1" applyFill="1" applyBorder="1" applyAlignment="1">
      <alignment horizontal="center" vertical="center" wrapText="1"/>
    </xf>
    <xf numFmtId="14" fontId="24" fillId="6" borderId="1" xfId="0" applyNumberFormat="1" applyFont="1" applyFill="1" applyBorder="1" applyAlignment="1">
      <alignment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lignment vertical="center"/>
    </xf>
    <xf numFmtId="0" fontId="20" fillId="3" borderId="1" xfId="0" applyFont="1" applyFill="1" applyBorder="1" applyAlignment="1">
      <alignment horizontal="center" vertical="center" wrapText="1"/>
    </xf>
    <xf numFmtId="14" fontId="20" fillId="3" borderId="1" xfId="0" applyNumberFormat="1" applyFont="1" applyFill="1" applyBorder="1" applyAlignment="1">
      <alignment horizontal="center" vertical="center" wrapText="1"/>
    </xf>
    <xf numFmtId="0" fontId="4" fillId="5" borderId="1" xfId="0" applyFont="1" applyFill="1" applyBorder="1" applyAlignment="1">
      <alignment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4" fillId="3" borderId="37" xfId="0" applyFont="1" applyFill="1" applyBorder="1" applyAlignment="1">
      <alignment horizontal="center" vertical="center" wrapText="1"/>
    </xf>
    <xf numFmtId="0" fontId="4" fillId="3" borderId="37" xfId="0" applyFont="1" applyFill="1" applyBorder="1" applyAlignment="1">
      <alignment vertical="center" wrapText="1"/>
    </xf>
    <xf numFmtId="0" fontId="4" fillId="3" borderId="40" xfId="0" applyFont="1" applyFill="1" applyBorder="1" applyAlignment="1">
      <alignment horizontal="center" vertical="center" wrapText="1"/>
    </xf>
    <xf numFmtId="0" fontId="4" fillId="3" borderId="40" xfId="0" applyFont="1" applyFill="1" applyBorder="1" applyAlignment="1">
      <alignment vertical="center" wrapText="1"/>
    </xf>
    <xf numFmtId="0" fontId="0" fillId="0" borderId="0" xfId="0" applyAlignment="1">
      <alignment vertical="center"/>
    </xf>
    <xf numFmtId="0" fontId="24" fillId="6" borderId="1" xfId="0" applyFont="1" applyFill="1" applyBorder="1" applyAlignment="1">
      <alignment vertical="center" wrapText="1"/>
    </xf>
    <xf numFmtId="56" fontId="6" fillId="3" borderId="1" xfId="0" applyNumberFormat="1" applyFont="1" applyFill="1" applyBorder="1" applyAlignment="1">
      <alignment vertical="center" wrapText="1"/>
    </xf>
    <xf numFmtId="0" fontId="6" fillId="3" borderId="2" xfId="0" applyFont="1" applyFill="1" applyBorder="1" applyAlignment="1">
      <alignment horizontal="center" vertical="center" wrapText="1"/>
    </xf>
    <xf numFmtId="0" fontId="0" fillId="0" borderId="36" xfId="0" applyBorder="1" applyAlignment="1">
      <alignment vertical="center" textRotation="255"/>
    </xf>
    <xf numFmtId="0" fontId="0" fillId="0" borderId="37" xfId="0" applyBorder="1" applyAlignment="1">
      <alignment horizontal="center" vertical="center" wrapText="1"/>
    </xf>
    <xf numFmtId="0" fontId="4" fillId="4" borderId="37" xfId="0" applyFont="1" applyFill="1" applyBorder="1" applyAlignment="1">
      <alignment horizontal="center" vertical="center" wrapText="1"/>
    </xf>
    <xf numFmtId="0" fontId="0" fillId="0" borderId="38" xfId="0" applyBorder="1" applyAlignment="1">
      <alignment vertical="center" textRotation="255"/>
    </xf>
    <xf numFmtId="0" fontId="0" fillId="0" borderId="39" xfId="0" applyBorder="1" applyAlignment="1">
      <alignment vertical="center" textRotation="255"/>
    </xf>
    <xf numFmtId="0" fontId="0" fillId="0" borderId="40" xfId="0" applyBorder="1" applyAlignment="1">
      <alignment horizontal="center" vertical="center" wrapText="1"/>
    </xf>
    <xf numFmtId="0" fontId="4" fillId="4" borderId="40" xfId="0" applyFont="1" applyFill="1" applyBorder="1" applyAlignment="1">
      <alignment horizontal="center" vertical="center" wrapText="1"/>
    </xf>
    <xf numFmtId="0" fontId="4" fillId="5" borderId="40" xfId="0" applyFont="1" applyFill="1" applyBorder="1" applyAlignment="1">
      <alignment vertical="center" wrapText="1"/>
    </xf>
    <xf numFmtId="0" fontId="0" fillId="3" borderId="40" xfId="0" applyFill="1" applyBorder="1" applyAlignment="1">
      <alignment horizontal="center" vertical="center" wrapText="1"/>
    </xf>
    <xf numFmtId="0" fontId="0" fillId="5" borderId="40" xfId="0" applyFill="1" applyBorder="1" applyAlignment="1">
      <alignment horizontal="center" vertical="center" wrapText="1"/>
    </xf>
    <xf numFmtId="0" fontId="4" fillId="5" borderId="37" xfId="0" applyFont="1" applyFill="1" applyBorder="1" applyAlignment="1">
      <alignment vertical="center" wrapText="1"/>
    </xf>
    <xf numFmtId="0" fontId="0" fillId="5" borderId="37" xfId="0" applyFill="1" applyBorder="1" applyAlignment="1">
      <alignment horizontal="center" vertical="center" wrapText="1"/>
    </xf>
    <xf numFmtId="0" fontId="0" fillId="0" borderId="39" xfId="0" applyBorder="1" applyAlignment="1">
      <alignment horizontal="center" vertical="center" textRotation="255"/>
    </xf>
    <xf numFmtId="0" fontId="0" fillId="3" borderId="40" xfId="0" applyFill="1" applyBorder="1">
      <alignment vertical="center"/>
    </xf>
    <xf numFmtId="0" fontId="4" fillId="4" borderId="40" xfId="0" applyFont="1" applyFill="1" applyBorder="1" applyAlignment="1">
      <alignment vertical="center" wrapText="1"/>
    </xf>
    <xf numFmtId="0" fontId="5" fillId="7" borderId="1" xfId="0" applyFont="1" applyFill="1" applyBorder="1" applyAlignment="1">
      <alignment horizontal="center" vertical="center" wrapText="1"/>
    </xf>
    <xf numFmtId="0" fontId="4" fillId="3" borderId="37" xfId="0" applyFont="1" applyFill="1" applyBorder="1" applyAlignment="1">
      <alignment vertical="center" wrapText="1"/>
    </xf>
    <xf numFmtId="0" fontId="4" fillId="3" borderId="1" xfId="0" applyFont="1" applyFill="1" applyBorder="1" applyAlignment="1">
      <alignment vertical="center" wrapText="1"/>
    </xf>
    <xf numFmtId="0" fontId="4" fillId="3" borderId="40" xfId="0" applyFont="1" applyFill="1" applyBorder="1" applyAlignment="1">
      <alignment vertical="center" wrapText="1"/>
    </xf>
    <xf numFmtId="0" fontId="4" fillId="3" borderId="1" xfId="0" applyFont="1"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38" fontId="0" fillId="0" borderId="0" xfId="2" applyFont="1" applyAlignment="1">
      <alignment horizontal="center" vertical="center" wrapText="1"/>
    </xf>
    <xf numFmtId="0" fontId="27" fillId="0" borderId="0" xfId="0" applyFont="1">
      <alignment vertical="center"/>
    </xf>
    <xf numFmtId="0" fontId="2" fillId="0" borderId="0" xfId="0" applyFont="1" applyAlignment="1">
      <alignment vertical="center" wrapText="1"/>
    </xf>
    <xf numFmtId="0" fontId="2" fillId="9" borderId="0" xfId="0" applyFont="1" applyFill="1" applyBorder="1" applyAlignment="1">
      <alignment horizontal="left" vertical="center"/>
    </xf>
    <xf numFmtId="3" fontId="2" fillId="9" borderId="0" xfId="0" applyNumberFormat="1" applyFont="1" applyFill="1" applyBorder="1" applyAlignment="1">
      <alignment horizontal="left" vertical="center" wrapText="1"/>
    </xf>
    <xf numFmtId="0" fontId="2" fillId="0" borderId="16" xfId="0" applyFont="1" applyBorder="1" applyAlignment="1">
      <alignment vertical="center" wrapText="1"/>
    </xf>
    <xf numFmtId="0" fontId="2" fillId="0" borderId="27" xfId="0" applyFont="1" applyBorder="1" applyAlignment="1">
      <alignment vertical="center" wrapText="1"/>
    </xf>
    <xf numFmtId="0" fontId="2" fillId="0" borderId="53" xfId="0" applyFont="1" applyBorder="1">
      <alignment vertical="center"/>
    </xf>
    <xf numFmtId="0" fontId="2" fillId="0" borderId="53" xfId="0" applyFont="1" applyBorder="1" applyAlignment="1">
      <alignment vertical="center" wrapText="1"/>
    </xf>
    <xf numFmtId="0" fontId="2" fillId="0" borderId="54"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55" xfId="0" applyFont="1" applyBorder="1" applyAlignment="1">
      <alignment horizontal="center" vertical="center" wrapText="1"/>
    </xf>
    <xf numFmtId="38" fontId="2" fillId="0" borderId="1" xfId="2" applyFont="1" applyBorder="1" applyAlignment="1">
      <alignment horizontal="center" vertical="center" wrapText="1"/>
    </xf>
    <xf numFmtId="38" fontId="2" fillId="0" borderId="55" xfId="2" applyFont="1" applyBorder="1" applyAlignment="1">
      <alignment horizontal="center" vertical="center" wrapText="1"/>
    </xf>
    <xf numFmtId="0" fontId="2" fillId="0" borderId="1" xfId="0" applyFont="1" applyBorder="1" applyAlignment="1">
      <alignment horizontal="center" vertical="center"/>
    </xf>
    <xf numFmtId="38" fontId="2" fillId="4" borderId="1" xfId="2" applyFont="1" applyFill="1" applyBorder="1" applyAlignment="1">
      <alignment horizontal="center" vertical="center" wrapText="1"/>
    </xf>
    <xf numFmtId="0" fontId="3" fillId="4" borderId="1" xfId="0" applyFont="1" applyFill="1" applyBorder="1" applyAlignment="1">
      <alignment horizontal="center" vertical="center"/>
    </xf>
    <xf numFmtId="38" fontId="3" fillId="4" borderId="1" xfId="2" applyFont="1" applyFill="1" applyBorder="1" applyAlignment="1">
      <alignment horizontal="center" vertical="center" wrapText="1"/>
    </xf>
    <xf numFmtId="0" fontId="2" fillId="0" borderId="56" xfId="0" applyFont="1" applyBorder="1">
      <alignment vertical="center"/>
    </xf>
    <xf numFmtId="0" fontId="2" fillId="0" borderId="56" xfId="0" applyFont="1" applyBorder="1" applyAlignment="1">
      <alignment vertical="center" wrapText="1"/>
    </xf>
    <xf numFmtId="0" fontId="2" fillId="0" borderId="57" xfId="0" applyFont="1" applyBorder="1" applyAlignment="1">
      <alignment horizontal="center" vertical="center" wrapText="1"/>
    </xf>
    <xf numFmtId="0" fontId="2" fillId="0" borderId="27" xfId="0" applyFont="1" applyBorder="1">
      <alignment vertical="center"/>
    </xf>
    <xf numFmtId="0" fontId="3" fillId="0" borderId="1" xfId="0" applyFont="1" applyBorder="1" applyAlignment="1">
      <alignment horizontal="center" vertical="center"/>
    </xf>
    <xf numFmtId="0" fontId="3" fillId="4"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vertical="center" wrapText="1"/>
    </xf>
    <xf numFmtId="38" fontId="3" fillId="0" borderId="1" xfId="2" applyFont="1" applyBorder="1" applyAlignment="1">
      <alignment horizontal="center" vertical="center" wrapText="1"/>
    </xf>
    <xf numFmtId="0" fontId="4" fillId="0" borderId="59" xfId="0" applyFont="1" applyBorder="1" applyAlignment="1">
      <alignment vertical="center"/>
    </xf>
    <xf numFmtId="38" fontId="4" fillId="0" borderId="56" xfId="2" applyFont="1" applyBorder="1" applyAlignment="1">
      <alignment horizontal="center" vertical="center" wrapText="1"/>
    </xf>
    <xf numFmtId="181" fontId="4" fillId="0" borderId="29" xfId="2" applyNumberFormat="1" applyFont="1" applyBorder="1" applyAlignment="1">
      <alignment vertical="center" wrapText="1"/>
    </xf>
    <xf numFmtId="0" fontId="4" fillId="0" borderId="29" xfId="0" applyFont="1" applyBorder="1" applyAlignment="1">
      <alignment vertical="center"/>
    </xf>
    <xf numFmtId="0" fontId="4" fillId="0" borderId="58" xfId="0" applyFont="1" applyBorder="1">
      <alignment vertical="center"/>
    </xf>
    <xf numFmtId="0" fontId="0" fillId="0" borderId="56" xfId="0" applyBorder="1">
      <alignment vertical="center"/>
    </xf>
    <xf numFmtId="0" fontId="4" fillId="3" borderId="1" xfId="0" applyFont="1" applyFill="1" applyBorder="1" applyAlignment="1">
      <alignment vertical="center" wrapText="1"/>
    </xf>
    <xf numFmtId="0" fontId="3" fillId="0" borderId="15" xfId="0" applyFont="1" applyBorder="1" applyAlignment="1">
      <alignment horizontal="center" vertical="center"/>
    </xf>
    <xf numFmtId="0" fontId="5" fillId="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2" fillId="0" borderId="64" xfId="0" applyFont="1" applyBorder="1">
      <alignment vertical="center"/>
    </xf>
    <xf numFmtId="0" fontId="4" fillId="0" borderId="65" xfId="0" applyFont="1" applyBorder="1" applyAlignment="1">
      <alignment vertical="center"/>
    </xf>
    <xf numFmtId="181" fontId="3" fillId="4" borderId="1" xfId="2" applyNumberFormat="1" applyFont="1" applyFill="1" applyBorder="1" applyAlignment="1">
      <alignment horizontal="center" vertical="center" wrapText="1"/>
    </xf>
    <xf numFmtId="181" fontId="2" fillId="4" borderId="1" xfId="2" applyNumberFormat="1" applyFont="1" applyFill="1" applyBorder="1" applyAlignment="1">
      <alignment horizontal="center" vertical="center" wrapText="1"/>
    </xf>
    <xf numFmtId="38" fontId="3" fillId="0" borderId="55" xfId="2" applyFont="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3" borderId="59" xfId="0" applyFont="1" applyFill="1" applyBorder="1" applyAlignment="1">
      <alignment vertical="center" wrapText="1"/>
    </xf>
    <xf numFmtId="14" fontId="5" fillId="4" borderId="1" xfId="0" applyNumberFormat="1" applyFont="1" applyFill="1" applyBorder="1" applyAlignment="1">
      <alignment horizontal="center" vertical="center" wrapText="1"/>
    </xf>
    <xf numFmtId="179" fontId="3" fillId="4" borderId="1" xfId="0" applyNumberFormat="1" applyFont="1" applyFill="1" applyBorder="1" applyAlignment="1">
      <alignment horizontal="center" vertical="center"/>
    </xf>
    <xf numFmtId="179" fontId="18" fillId="2" borderId="1" xfId="0" applyNumberFormat="1" applyFont="1" applyFill="1" applyBorder="1" applyAlignment="1">
      <alignment horizontal="center" vertical="center"/>
    </xf>
    <xf numFmtId="14" fontId="17" fillId="2" borderId="1" xfId="1" applyNumberFormat="1" applyFont="1" applyFill="1" applyBorder="1" applyAlignment="1">
      <alignment horizontal="center" vertical="center"/>
    </xf>
    <xf numFmtId="14" fontId="5" fillId="2" borderId="1" xfId="0" applyNumberFormat="1" applyFont="1" applyFill="1" applyBorder="1" applyAlignment="1">
      <alignment horizontal="center" vertical="center" wrapText="1"/>
    </xf>
    <xf numFmtId="14" fontId="5" fillId="0" borderId="15" xfId="0" applyNumberFormat="1" applyFont="1" applyBorder="1" applyAlignment="1">
      <alignment horizontal="center"/>
    </xf>
    <xf numFmtId="56" fontId="6" fillId="3" borderId="1" xfId="0" applyNumberFormat="1" applyFont="1" applyFill="1" applyBorder="1" applyAlignment="1">
      <alignment horizontal="center" vertical="center" wrapText="1"/>
    </xf>
    <xf numFmtId="0" fontId="3" fillId="0" borderId="56" xfId="0" applyFont="1" applyBorder="1">
      <alignment vertical="center"/>
    </xf>
    <xf numFmtId="0" fontId="4" fillId="0" borderId="56" xfId="0" applyFont="1" applyBorder="1" applyAlignment="1">
      <alignment horizontal="center" vertical="center" wrapText="1"/>
    </xf>
    <xf numFmtId="0" fontId="4" fillId="0" borderId="56" xfId="0" applyFont="1" applyBorder="1" applyAlignment="1">
      <alignment vertical="center" wrapText="1"/>
    </xf>
    <xf numFmtId="0" fontId="0" fillId="0" borderId="16" xfId="0" applyBorder="1">
      <alignment vertical="center"/>
    </xf>
    <xf numFmtId="0" fontId="0" fillId="0" borderId="29" xfId="0" applyBorder="1">
      <alignment vertical="center"/>
    </xf>
    <xf numFmtId="0" fontId="0" fillId="0" borderId="53" xfId="0" applyBorder="1">
      <alignment vertical="center"/>
    </xf>
    <xf numFmtId="0" fontId="5" fillId="4"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4" borderId="9" xfId="0" applyFont="1" applyFill="1" applyBorder="1" applyAlignment="1">
      <alignment horizontal="right" vertical="center" wrapText="1"/>
    </xf>
    <xf numFmtId="0" fontId="2" fillId="4" borderId="12" xfId="0" applyFont="1" applyFill="1" applyBorder="1" applyAlignment="1">
      <alignment horizontal="right" vertical="center" wrapText="1"/>
    </xf>
    <xf numFmtId="0" fontId="2" fillId="0" borderId="1" xfId="0" applyFont="1" applyBorder="1" applyAlignment="1">
      <alignment horizontal="center" vertical="center" wrapText="1"/>
    </xf>
    <xf numFmtId="0" fontId="4" fillId="0" borderId="59" xfId="0" applyFont="1" applyBorder="1" applyAlignment="1">
      <alignment vertical="center" wrapText="1"/>
    </xf>
    <xf numFmtId="0" fontId="4" fillId="0" borderId="59" xfId="0" applyFont="1" applyBorder="1" applyAlignment="1">
      <alignment horizontal="left" vertical="center" wrapText="1"/>
    </xf>
    <xf numFmtId="0" fontId="4" fillId="0" borderId="66" xfId="0" applyFont="1" applyBorder="1" applyAlignment="1">
      <alignment vertical="center" wrapText="1"/>
    </xf>
    <xf numFmtId="0" fontId="4" fillId="0" borderId="67" xfId="0" applyFont="1" applyBorder="1" applyAlignment="1">
      <alignment vertical="center" wrapText="1"/>
    </xf>
    <xf numFmtId="0" fontId="3" fillId="0" borderId="60" xfId="0" applyFont="1" applyBorder="1" applyAlignment="1">
      <alignment horizontal="center" wrapText="1"/>
    </xf>
    <xf numFmtId="0" fontId="3" fillId="0" borderId="6" xfId="0" applyFont="1" applyBorder="1" applyAlignment="1">
      <alignment horizontal="center" wrapText="1"/>
    </xf>
    <xf numFmtId="0" fontId="3" fillId="0" borderId="61" xfId="0" applyFont="1" applyBorder="1" applyAlignment="1">
      <alignment horizontal="center" wrapText="1"/>
    </xf>
    <xf numFmtId="0" fontId="28" fillId="0" borderId="54" xfId="0" applyFont="1" applyBorder="1" applyAlignment="1">
      <alignment horizontal="center" vertical="center"/>
    </xf>
    <xf numFmtId="0" fontId="28" fillId="0" borderId="62" xfId="0" applyFont="1" applyBorder="1" applyAlignment="1">
      <alignment horizontal="center" vertical="center"/>
    </xf>
    <xf numFmtId="0" fontId="28" fillId="0" borderId="63" xfId="0" applyFont="1" applyBorder="1" applyAlignment="1">
      <alignment horizontal="center" vertical="center"/>
    </xf>
    <xf numFmtId="0" fontId="2" fillId="0" borderId="1" xfId="0" applyFont="1" applyBorder="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55" xfId="0" applyFont="1" applyBorder="1" applyAlignment="1">
      <alignment horizontal="center" vertical="center" wrapText="1"/>
    </xf>
    <xf numFmtId="0" fontId="3" fillId="0" borderId="59" xfId="0" applyFont="1" applyBorder="1" applyAlignment="1">
      <alignment horizontal="center" vertical="center" wrapText="1"/>
    </xf>
    <xf numFmtId="0" fontId="2" fillId="0" borderId="59" xfId="0" applyFont="1" applyBorder="1" applyAlignment="1">
      <alignment horizontal="center" vertical="center" wrapText="1"/>
    </xf>
    <xf numFmtId="31" fontId="4" fillId="0" borderId="16" xfId="0" applyNumberFormat="1" applyFont="1" applyBorder="1" applyAlignment="1">
      <alignment vertical="center" wrapText="1"/>
    </xf>
    <xf numFmtId="0" fontId="4" fillId="3" borderId="9" xfId="0" applyFont="1" applyFill="1" applyBorder="1" applyAlignment="1">
      <alignment vertical="center" wrapText="1"/>
    </xf>
    <xf numFmtId="0" fontId="4" fillId="3" borderId="12" xfId="0" applyFont="1" applyFill="1" applyBorder="1" applyAlignment="1">
      <alignment vertical="center" wrapText="1"/>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4" fillId="4" borderId="10" xfId="0" applyFont="1" applyFill="1" applyBorder="1" applyAlignment="1">
      <alignment vertical="center" wrapText="1"/>
    </xf>
    <xf numFmtId="0" fontId="4" fillId="4" borderId="13" xfId="0" applyFont="1" applyFill="1" applyBorder="1" applyAlignment="1">
      <alignment vertical="center" wrapText="1"/>
    </xf>
    <xf numFmtId="0" fontId="4" fillId="4" borderId="8" xfId="0" applyFont="1" applyFill="1" applyBorder="1" applyAlignment="1">
      <alignment vertical="center" wrapText="1"/>
    </xf>
    <xf numFmtId="0" fontId="4" fillId="4" borderId="5" xfId="0" applyFont="1" applyFill="1" applyBorder="1" applyAlignment="1">
      <alignment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14" fontId="30" fillId="10" borderId="68" xfId="0" applyNumberFormat="1" applyFont="1" applyFill="1" applyBorder="1" applyAlignment="1">
      <alignment horizontal="center" vertical="center" wrapText="1"/>
    </xf>
    <xf numFmtId="14" fontId="30" fillId="10" borderId="69" xfId="0" applyNumberFormat="1" applyFont="1" applyFill="1" applyBorder="1" applyAlignment="1">
      <alignment horizontal="center" vertical="center" wrapText="1"/>
    </xf>
    <xf numFmtId="14" fontId="30" fillId="10" borderId="70" xfId="0" applyNumberFormat="1" applyFont="1" applyFill="1" applyBorder="1" applyAlignment="1">
      <alignment horizontal="center" vertical="center" wrapText="1"/>
    </xf>
    <xf numFmtId="0" fontId="4" fillId="3" borderId="68" xfId="0" applyFont="1" applyFill="1" applyBorder="1" applyAlignment="1">
      <alignment horizontal="center" vertical="center" wrapText="1"/>
    </xf>
    <xf numFmtId="0" fontId="4" fillId="3" borderId="69" xfId="0" applyFont="1" applyFill="1" applyBorder="1" applyAlignment="1">
      <alignment horizontal="center" vertical="center" wrapText="1"/>
    </xf>
    <xf numFmtId="0" fontId="4" fillId="3" borderId="70" xfId="0" applyFont="1" applyFill="1" applyBorder="1" applyAlignment="1">
      <alignment horizontal="center" vertical="center" wrapText="1"/>
    </xf>
    <xf numFmtId="177" fontId="3" fillId="4" borderId="75" xfId="0" applyNumberFormat="1" applyFont="1" applyFill="1" applyBorder="1" applyAlignment="1">
      <alignment horizontal="center" vertical="center"/>
    </xf>
    <xf numFmtId="177" fontId="3" fillId="4" borderId="76" xfId="0" applyNumberFormat="1" applyFont="1" applyFill="1" applyBorder="1" applyAlignment="1">
      <alignment horizontal="center" vertical="center"/>
    </xf>
    <xf numFmtId="177" fontId="3" fillId="4" borderId="81" xfId="0" applyNumberFormat="1" applyFont="1" applyFill="1" applyBorder="1" applyAlignment="1">
      <alignment horizontal="center" vertical="center"/>
    </xf>
    <xf numFmtId="14" fontId="30" fillId="10" borderId="75" xfId="0" applyNumberFormat="1" applyFont="1" applyFill="1" applyBorder="1" applyAlignment="1">
      <alignment horizontal="center" vertical="center" wrapText="1"/>
    </xf>
    <xf numFmtId="14" fontId="30" fillId="10" borderId="76" xfId="0" applyNumberFormat="1" applyFont="1" applyFill="1" applyBorder="1" applyAlignment="1">
      <alignment horizontal="center" vertical="center" wrapText="1"/>
    </xf>
    <xf numFmtId="14" fontId="30" fillId="10" borderId="81" xfId="0" applyNumberFormat="1" applyFont="1" applyFill="1" applyBorder="1" applyAlignment="1">
      <alignment horizontal="center" vertical="center" wrapText="1"/>
    </xf>
    <xf numFmtId="0" fontId="4" fillId="3" borderId="71" xfId="0" applyFont="1" applyFill="1" applyBorder="1" applyAlignment="1">
      <alignment vertical="center" wrapText="1"/>
    </xf>
    <xf numFmtId="0" fontId="4" fillId="3" borderId="72" xfId="0" applyFont="1" applyFill="1" applyBorder="1" applyAlignment="1">
      <alignment vertical="center" wrapText="1"/>
    </xf>
    <xf numFmtId="0" fontId="4" fillId="3" borderId="73" xfId="0" applyFont="1" applyFill="1" applyBorder="1" applyAlignment="1">
      <alignment vertical="center" wrapText="1"/>
    </xf>
    <xf numFmtId="0" fontId="4" fillId="3" borderId="74" xfId="0" applyFont="1" applyFill="1" applyBorder="1" applyAlignment="1">
      <alignment vertical="center" wrapText="1"/>
    </xf>
    <xf numFmtId="0" fontId="4" fillId="3" borderId="85" xfId="0" applyFont="1" applyFill="1" applyBorder="1" applyAlignment="1">
      <alignment vertical="center" wrapText="1"/>
    </xf>
    <xf numFmtId="0" fontId="4" fillId="3" borderId="14" xfId="0" applyFont="1" applyFill="1" applyBorder="1" applyAlignment="1">
      <alignment vertical="center" wrapText="1"/>
    </xf>
    <xf numFmtId="0" fontId="4" fillId="3" borderId="0" xfId="0" applyFont="1" applyFill="1" applyBorder="1" applyAlignment="1">
      <alignment vertical="center" wrapText="1"/>
    </xf>
    <xf numFmtId="0" fontId="4" fillId="3" borderId="80" xfId="0" applyFont="1" applyFill="1" applyBorder="1" applyAlignment="1">
      <alignment vertical="center" wrapText="1"/>
    </xf>
    <xf numFmtId="0" fontId="4" fillId="3" borderId="86" xfId="0" applyFont="1" applyFill="1" applyBorder="1" applyAlignment="1">
      <alignment vertical="center" wrapText="1"/>
    </xf>
    <xf numFmtId="0" fontId="4" fillId="3" borderId="11" xfId="0" applyFont="1" applyFill="1" applyBorder="1" applyAlignment="1">
      <alignment vertical="center" wrapText="1"/>
    </xf>
    <xf numFmtId="0" fontId="4" fillId="3" borderId="77" xfId="0" applyFont="1" applyFill="1" applyBorder="1" applyAlignment="1">
      <alignment vertical="center" wrapText="1"/>
    </xf>
    <xf numFmtId="0" fontId="4" fillId="3" borderId="78" xfId="0" applyFont="1" applyFill="1" applyBorder="1" applyAlignment="1">
      <alignment vertical="center" wrapText="1"/>
    </xf>
    <xf numFmtId="0" fontId="4" fillId="3" borderId="79" xfId="0" applyFont="1" applyFill="1" applyBorder="1" applyAlignment="1">
      <alignment vertical="center" wrapText="1"/>
    </xf>
    <xf numFmtId="0" fontId="4" fillId="3" borderId="7" xfId="0" applyFont="1" applyFill="1" applyBorder="1" applyAlignment="1">
      <alignment vertical="center" wrapText="1"/>
    </xf>
    <xf numFmtId="0" fontId="4" fillId="3" borderId="8" xfId="0" applyFont="1" applyFill="1" applyBorder="1" applyAlignment="1">
      <alignment vertical="center" wrapText="1"/>
    </xf>
    <xf numFmtId="0" fontId="4" fillId="3" borderId="5" xfId="0" applyFont="1" applyFill="1" applyBorder="1" applyAlignment="1">
      <alignment vertical="center" wrapText="1"/>
    </xf>
    <xf numFmtId="179" fontId="3" fillId="4" borderId="68" xfId="0" applyNumberFormat="1" applyFont="1" applyFill="1" applyBorder="1" applyAlignment="1">
      <alignment horizontal="center" vertical="center"/>
    </xf>
    <xf numFmtId="179" fontId="3" fillId="4" borderId="69" xfId="0" applyNumberFormat="1" applyFont="1" applyFill="1" applyBorder="1" applyAlignment="1">
      <alignment horizontal="center" vertical="center"/>
    </xf>
    <xf numFmtId="179" fontId="3" fillId="4" borderId="70" xfId="0" applyNumberFormat="1" applyFont="1" applyFill="1" applyBorder="1" applyAlignment="1">
      <alignment horizontal="center" vertical="center"/>
    </xf>
    <xf numFmtId="14" fontId="5" fillId="4" borderId="73" xfId="0" applyNumberFormat="1"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79" xfId="0" applyFont="1" applyFill="1" applyBorder="1" applyAlignment="1">
      <alignment horizontal="center" vertical="center" wrapText="1"/>
    </xf>
    <xf numFmtId="0" fontId="4" fillId="3" borderId="82" xfId="0" applyFont="1" applyFill="1" applyBorder="1" applyAlignment="1">
      <alignment vertical="center" wrapText="1"/>
    </xf>
    <xf numFmtId="0" fontId="4" fillId="3" borderId="83" xfId="0" applyFont="1" applyFill="1" applyBorder="1" applyAlignment="1">
      <alignment vertical="center" wrapText="1"/>
    </xf>
    <xf numFmtId="0" fontId="4" fillId="3" borderId="84" xfId="0" applyFont="1" applyFill="1" applyBorder="1" applyAlignment="1">
      <alignment vertical="center" wrapText="1"/>
    </xf>
    <xf numFmtId="0" fontId="4" fillId="3" borderId="10"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1" xfId="0" applyFont="1" applyFill="1" applyBorder="1" applyAlignment="1">
      <alignment vertical="center" wrapText="1"/>
    </xf>
    <xf numFmtId="179" fontId="18" fillId="2" borderId="1" xfId="0" applyNumberFormat="1" applyFont="1" applyFill="1" applyBorder="1" applyAlignment="1">
      <alignment horizontal="center" vertical="center"/>
    </xf>
    <xf numFmtId="179" fontId="18" fillId="2" borderId="2" xfId="0" applyNumberFormat="1" applyFont="1" applyFill="1" applyBorder="1" applyAlignment="1">
      <alignment horizontal="center" vertical="center"/>
    </xf>
    <xf numFmtId="14" fontId="5" fillId="2" borderId="1" xfId="0" applyNumberFormat="1" applyFont="1" applyFill="1" applyBorder="1" applyAlignment="1">
      <alignment horizontal="center" vertical="center" wrapText="1"/>
    </xf>
    <xf numFmtId="14" fontId="5" fillId="2" borderId="2" xfId="0" applyNumberFormat="1" applyFont="1" applyFill="1" applyBorder="1" applyAlignment="1">
      <alignment horizontal="center" vertical="center" wrapText="1"/>
    </xf>
    <xf numFmtId="0" fontId="4" fillId="3" borderId="10" xfId="0" applyFont="1" applyFill="1" applyBorder="1" applyAlignment="1">
      <alignment vertical="center" wrapText="1"/>
    </xf>
    <xf numFmtId="0" fontId="4" fillId="3" borderId="13" xfId="0" applyFont="1" applyFill="1" applyBorder="1" applyAlignment="1">
      <alignment vertical="center" wrapText="1"/>
    </xf>
    <xf numFmtId="0" fontId="5" fillId="7" borderId="10"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4" fillId="3" borderId="51" xfId="0" applyFont="1" applyFill="1" applyBorder="1" applyAlignment="1">
      <alignment vertical="center" wrapText="1"/>
    </xf>
    <xf numFmtId="0" fontId="4" fillId="3" borderId="40" xfId="0" applyFont="1" applyFill="1" applyBorder="1" applyAlignment="1">
      <alignment vertical="center" wrapText="1"/>
    </xf>
    <xf numFmtId="0" fontId="4" fillId="3" borderId="52" xfId="0" applyFont="1" applyFill="1" applyBorder="1" applyAlignment="1">
      <alignment vertical="center" wrapText="1"/>
    </xf>
    <xf numFmtId="0" fontId="5" fillId="7" borderId="1" xfId="0" applyFont="1" applyFill="1" applyBorder="1" applyAlignment="1">
      <alignment horizontal="center" vertical="center" wrapText="1"/>
    </xf>
    <xf numFmtId="0" fontId="5" fillId="7" borderId="9" xfId="0" applyFont="1" applyFill="1" applyBorder="1" applyAlignment="1">
      <alignment horizontal="center" vertical="center" wrapText="1"/>
    </xf>
    <xf numFmtId="0" fontId="4" fillId="3" borderId="4" xfId="0" applyFont="1" applyFill="1" applyBorder="1" applyAlignment="1">
      <alignment vertical="center" wrapText="1"/>
    </xf>
    <xf numFmtId="0" fontId="4" fillId="3" borderId="1" xfId="0" applyFont="1" applyFill="1" applyBorder="1" applyAlignment="1">
      <alignment horizontal="center" vertical="center" wrapText="1"/>
    </xf>
    <xf numFmtId="0" fontId="4" fillId="3" borderId="87" xfId="0" applyFont="1" applyFill="1" applyBorder="1" applyAlignment="1">
      <alignment horizontal="center" vertical="center" wrapText="1"/>
    </xf>
    <xf numFmtId="0" fontId="4" fillId="3" borderId="88" xfId="0" applyFont="1" applyFill="1" applyBorder="1" applyAlignment="1">
      <alignment horizontal="center" vertical="center" wrapText="1"/>
    </xf>
    <xf numFmtId="0" fontId="4" fillId="3" borderId="8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3" borderId="37" xfId="0" applyFont="1" applyFill="1" applyBorder="1" applyAlignment="1">
      <alignment vertical="center" wrapText="1"/>
    </xf>
    <xf numFmtId="0" fontId="4" fillId="3" borderId="50" xfId="0" applyFont="1" applyFill="1" applyBorder="1" applyAlignment="1">
      <alignment vertical="center" wrapText="1"/>
    </xf>
    <xf numFmtId="179" fontId="3" fillId="4" borderId="1" xfId="0" applyNumberFormat="1" applyFont="1" applyFill="1" applyBorder="1" applyAlignment="1">
      <alignment horizontal="center" vertical="center"/>
    </xf>
    <xf numFmtId="14" fontId="5" fillId="4" borderId="9" xfId="0" applyNumberFormat="1" applyFont="1" applyFill="1" applyBorder="1" applyAlignment="1">
      <alignment horizontal="center" vertical="center" wrapText="1"/>
    </xf>
    <xf numFmtId="0" fontId="5" fillId="4" borderId="9" xfId="0" applyFont="1" applyFill="1" applyBorder="1" applyAlignment="1">
      <alignment horizontal="center" vertical="center" wrapText="1"/>
    </xf>
    <xf numFmtId="0" fontId="4" fillId="3" borderId="2" xfId="0" applyFont="1" applyFill="1" applyBorder="1" applyAlignment="1">
      <alignment vertical="center" wrapText="1"/>
    </xf>
    <xf numFmtId="14" fontId="5" fillId="4" borderId="1" xfId="0" applyNumberFormat="1" applyFont="1" applyFill="1" applyBorder="1" applyAlignment="1">
      <alignment horizontal="center" vertical="center" wrapText="1"/>
    </xf>
    <xf numFmtId="0" fontId="25" fillId="3" borderId="1" xfId="0" applyFont="1" applyFill="1" applyBorder="1" applyAlignment="1">
      <alignment horizontal="center" vertical="center" wrapText="1"/>
    </xf>
    <xf numFmtId="0" fontId="25" fillId="3" borderId="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179" fontId="18"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29" fillId="4" borderId="9" xfId="0" applyFont="1" applyFill="1" applyBorder="1" applyAlignment="1">
      <alignment vertical="center"/>
    </xf>
    <xf numFmtId="0" fontId="29" fillId="4" borderId="12" xfId="0" applyFont="1" applyFill="1" applyBorder="1" applyAlignment="1">
      <alignment vertical="center"/>
    </xf>
    <xf numFmtId="0" fontId="4" fillId="3" borderId="1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6" fillId="3" borderId="9" xfId="0" applyFont="1" applyFill="1" applyBorder="1" applyAlignment="1">
      <alignment vertical="center" wrapText="1"/>
    </xf>
    <xf numFmtId="0" fontId="6" fillId="3" borderId="11" xfId="0" applyFont="1" applyFill="1" applyBorder="1" applyAlignment="1">
      <alignment vertical="center" wrapText="1"/>
    </xf>
    <xf numFmtId="0" fontId="6" fillId="3" borderId="12" xfId="0" applyFont="1" applyFill="1" applyBorder="1" applyAlignment="1">
      <alignment vertical="center" wrapText="1"/>
    </xf>
    <xf numFmtId="0" fontId="5" fillId="7" borderId="2"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3" borderId="10" xfId="0" applyFont="1" applyFill="1" applyBorder="1" applyAlignment="1">
      <alignment vertical="center" wrapText="1"/>
    </xf>
    <xf numFmtId="0" fontId="20" fillId="3" borderId="13" xfId="0" applyFont="1" applyFill="1" applyBorder="1" applyAlignment="1">
      <alignment vertical="center" wrapText="1"/>
    </xf>
    <xf numFmtId="0" fontId="20" fillId="3" borderId="14" xfId="0" applyFont="1" applyFill="1" applyBorder="1" applyAlignment="1">
      <alignment vertical="center" wrapText="1"/>
    </xf>
    <xf numFmtId="0" fontId="20" fillId="3" borderId="7" xfId="0" applyFont="1" applyFill="1" applyBorder="1" applyAlignment="1">
      <alignment vertical="center" wrapText="1"/>
    </xf>
    <xf numFmtId="0" fontId="20" fillId="3" borderId="8" xfId="0" applyFont="1" applyFill="1" applyBorder="1" applyAlignment="1">
      <alignment vertical="center" wrapText="1"/>
    </xf>
    <xf numFmtId="0" fontId="20" fillId="3" borderId="5" xfId="0" applyFont="1" applyFill="1" applyBorder="1" applyAlignment="1">
      <alignment vertical="center" wrapText="1"/>
    </xf>
    <xf numFmtId="0" fontId="4" fillId="0" borderId="9" xfId="0" applyFont="1" applyFill="1" applyBorder="1" applyAlignment="1">
      <alignment vertical="center" wrapText="1"/>
    </xf>
    <xf numFmtId="0" fontId="4" fillId="0" borderId="12" xfId="0" applyFont="1" applyFill="1" applyBorder="1" applyAlignment="1">
      <alignment vertical="center" wrapText="1"/>
    </xf>
    <xf numFmtId="0" fontId="5" fillId="4" borderId="1" xfId="0" applyFont="1" applyFill="1" applyBorder="1" applyAlignment="1">
      <alignment horizontal="center" vertical="center" wrapText="1"/>
    </xf>
    <xf numFmtId="14" fontId="2" fillId="0" borderId="16" xfId="0" applyNumberFormat="1" applyFont="1" applyBorder="1" applyAlignment="1">
      <alignment horizontal="center" vertical="center"/>
    </xf>
    <xf numFmtId="14" fontId="2" fillId="0" borderId="15" xfId="0" applyNumberFormat="1" applyFont="1" applyBorder="1" applyAlignment="1">
      <alignment horizontal="center" vertical="center"/>
    </xf>
    <xf numFmtId="0" fontId="2" fillId="0" borderId="16" xfId="0" applyFont="1" applyBorder="1" applyAlignment="1">
      <alignment horizontal="right" vertical="center"/>
    </xf>
    <xf numFmtId="0" fontId="28" fillId="0" borderId="15" xfId="0" applyFont="1" applyBorder="1" applyAlignment="1">
      <alignment horizontal="center" vertical="center"/>
    </xf>
    <xf numFmtId="0" fontId="4" fillId="3" borderId="13" xfId="0" applyFont="1" applyFill="1" applyBorder="1" applyAlignment="1">
      <alignment horizontal="center" vertical="center" wrapText="1"/>
    </xf>
    <xf numFmtId="0" fontId="6" fillId="3" borderId="9"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6" fillId="3" borderId="12" xfId="0" applyFont="1" applyFill="1" applyBorder="1" applyAlignment="1">
      <alignment horizontal="left" vertical="center" wrapText="1"/>
    </xf>
    <xf numFmtId="0" fontId="4" fillId="3" borderId="10"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5" xfId="0" applyFont="1" applyFill="1" applyBorder="1" applyAlignment="1">
      <alignment horizontal="center" vertical="center"/>
    </xf>
    <xf numFmtId="0" fontId="5" fillId="7" borderId="1" xfId="0" applyFont="1" applyFill="1" applyBorder="1" applyAlignment="1">
      <alignment horizontal="center" vertical="center" textRotation="90" wrapText="1"/>
    </xf>
    <xf numFmtId="0" fontId="4" fillId="3" borderId="3" xfId="0" applyFont="1" applyFill="1" applyBorder="1" applyAlignment="1">
      <alignment vertical="center" wrapText="1"/>
    </xf>
    <xf numFmtId="0" fontId="3" fillId="2"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vertical="center" wrapText="1"/>
    </xf>
    <xf numFmtId="0" fontId="2" fillId="0" borderId="1" xfId="0" applyFont="1" applyFill="1" applyBorder="1" applyAlignment="1">
      <alignment vertical="center" wrapText="1"/>
    </xf>
    <xf numFmtId="17" fontId="2" fillId="0" borderId="9" xfId="0" applyNumberFormat="1" applyFont="1" applyFill="1" applyBorder="1" applyAlignment="1">
      <alignment horizontal="center" vertical="center" wrapText="1"/>
    </xf>
    <xf numFmtId="17" fontId="2" fillId="0" borderId="11" xfId="0" applyNumberFormat="1" applyFont="1" applyFill="1" applyBorder="1" applyAlignment="1">
      <alignment horizontal="center" vertical="center" wrapText="1"/>
    </xf>
    <xf numFmtId="17" fontId="2" fillId="0" borderId="12"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17" fontId="2" fillId="0" borderId="9" xfId="0" quotePrefix="1" applyNumberFormat="1" applyFont="1" applyFill="1" applyBorder="1" applyAlignment="1">
      <alignment horizontal="center" vertical="center" wrapText="1"/>
    </xf>
    <xf numFmtId="17" fontId="2" fillId="0" borderId="11" xfId="0" quotePrefix="1" applyNumberFormat="1" applyFont="1" applyFill="1" applyBorder="1" applyAlignment="1">
      <alignment horizontal="center" vertical="center" wrapText="1"/>
    </xf>
    <xf numFmtId="17" fontId="2" fillId="0" borderId="12" xfId="0" quotePrefix="1" applyNumberFormat="1" applyFont="1" applyFill="1" applyBorder="1" applyAlignment="1">
      <alignment horizontal="center" vertical="center" wrapText="1"/>
    </xf>
    <xf numFmtId="15" fontId="2" fillId="0" borderId="6" xfId="0" applyNumberFormat="1" applyFont="1" applyFill="1" applyBorder="1" applyAlignment="1">
      <alignment horizontal="center" vertical="center" wrapText="1"/>
    </xf>
    <xf numFmtId="15" fontId="2" fillId="0" borderId="5"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2" fillId="0" borderId="3"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43"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48" xfId="0" applyFont="1" applyFill="1" applyBorder="1" applyAlignment="1">
      <alignment horizontal="center" vertical="center" wrapText="1"/>
    </xf>
    <xf numFmtId="0" fontId="4" fillId="3" borderId="6" xfId="0" applyFont="1" applyFill="1" applyBorder="1" applyAlignment="1">
      <alignment vertical="center" wrapText="1"/>
    </xf>
    <xf numFmtId="0" fontId="6" fillId="3" borderId="9"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4" fillId="0" borderId="0" xfId="0" applyFont="1" applyAlignment="1">
      <alignment vertical="center" wrapText="1"/>
    </xf>
    <xf numFmtId="31" fontId="4" fillId="0" borderId="0" xfId="0" applyNumberFormat="1" applyFont="1" applyAlignment="1">
      <alignment vertical="center" wrapText="1"/>
    </xf>
    <xf numFmtId="0" fontId="22" fillId="6" borderId="10" xfId="0" applyFont="1" applyFill="1" applyBorder="1" applyAlignment="1">
      <alignment vertical="center" wrapText="1"/>
    </xf>
    <xf numFmtId="0" fontId="22" fillId="6" borderId="13" xfId="0" applyFont="1" applyFill="1" applyBorder="1" applyAlignment="1">
      <alignment vertical="center" wrapText="1"/>
    </xf>
    <xf numFmtId="0" fontId="22" fillId="6" borderId="8" xfId="0" applyFont="1" applyFill="1" applyBorder="1" applyAlignment="1">
      <alignment vertical="center" wrapText="1"/>
    </xf>
    <xf numFmtId="0" fontId="22" fillId="6" borderId="5" xfId="0" applyFont="1" applyFill="1" applyBorder="1" applyAlignment="1">
      <alignment vertical="center" wrapText="1"/>
    </xf>
    <xf numFmtId="14" fontId="16" fillId="3" borderId="4" xfId="0" applyNumberFormat="1" applyFont="1" applyFill="1" applyBorder="1" applyAlignment="1">
      <alignment horizontal="center" vertical="center" wrapText="1"/>
    </xf>
    <xf numFmtId="14" fontId="16" fillId="3" borderId="1" xfId="0" applyNumberFormat="1" applyFont="1" applyFill="1" applyBorder="1" applyAlignment="1">
      <alignment horizontal="center" vertical="center" wrapText="1"/>
    </xf>
    <xf numFmtId="14" fontId="16" fillId="3" borderId="24" xfId="0" applyNumberFormat="1" applyFont="1" applyFill="1" applyBorder="1" applyAlignment="1">
      <alignment horizontal="center" vertical="center" wrapText="1"/>
    </xf>
    <xf numFmtId="179" fontId="23" fillId="6" borderId="1" xfId="0" applyNumberFormat="1" applyFont="1" applyFill="1" applyBorder="1" applyAlignment="1">
      <alignment horizontal="center" vertical="center"/>
    </xf>
    <xf numFmtId="14" fontId="24" fillId="6" borderId="1" xfId="0" applyNumberFormat="1" applyFont="1" applyFill="1" applyBorder="1" applyAlignment="1">
      <alignment horizontal="center" vertical="center" wrapText="1"/>
    </xf>
    <xf numFmtId="0" fontId="24" fillId="6"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0" fontId="24" fillId="6" borderId="17" xfId="0" applyFont="1" applyFill="1" applyBorder="1" applyAlignment="1">
      <alignment horizontal="center" vertical="center" wrapText="1"/>
    </xf>
    <xf numFmtId="0" fontId="24" fillId="6" borderId="21" xfId="0" applyFont="1" applyFill="1" applyBorder="1" applyAlignment="1">
      <alignment horizontal="center" vertical="center" wrapText="1"/>
    </xf>
    <xf numFmtId="0" fontId="24" fillId="6" borderId="23"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14" fontId="24" fillId="6" borderId="9" xfId="0" applyNumberFormat="1" applyFont="1" applyFill="1" applyBorder="1" applyAlignment="1">
      <alignment horizontal="center" vertical="center" wrapText="1"/>
    </xf>
    <xf numFmtId="0" fontId="24" fillId="6" borderId="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3" fillId="0" borderId="49" xfId="0" applyFont="1" applyFill="1" applyBorder="1" applyAlignment="1">
      <alignment horizontal="center" vertical="center"/>
    </xf>
    <xf numFmtId="0" fontId="5" fillId="3" borderId="49" xfId="0" applyFont="1" applyFill="1" applyBorder="1" applyAlignment="1">
      <alignment horizontal="center" vertical="center" wrapText="1"/>
    </xf>
    <xf numFmtId="0" fontId="22" fillId="6" borderId="2" xfId="0" applyFont="1" applyFill="1" applyBorder="1" applyAlignment="1">
      <alignment horizontal="center" vertical="center" wrapText="1"/>
    </xf>
    <xf numFmtId="0" fontId="22" fillId="6" borderId="4" xfId="0" applyFont="1" applyFill="1" applyBorder="1" applyAlignment="1">
      <alignment horizontal="center" vertical="center" wrapText="1"/>
    </xf>
    <xf numFmtId="177" fontId="23" fillId="6" borderId="4" xfId="0" applyNumberFormat="1" applyFont="1" applyFill="1" applyBorder="1" applyAlignment="1">
      <alignment horizontal="center" vertical="center"/>
    </xf>
    <xf numFmtId="177" fontId="23" fillId="6" borderId="1" xfId="0" applyNumberFormat="1" applyFont="1" applyFill="1" applyBorder="1" applyAlignment="1">
      <alignment horizontal="center" vertical="center"/>
    </xf>
    <xf numFmtId="177" fontId="23" fillId="6" borderId="24" xfId="0" applyNumberFormat="1" applyFont="1" applyFill="1" applyBorder="1" applyAlignment="1">
      <alignment horizontal="center" vertical="center"/>
    </xf>
    <xf numFmtId="0" fontId="4" fillId="3" borderId="33"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14" fontId="5" fillId="5" borderId="2" xfId="0" applyNumberFormat="1" applyFont="1" applyFill="1" applyBorder="1" applyAlignment="1">
      <alignment horizontal="center" vertical="center" wrapText="1"/>
    </xf>
    <xf numFmtId="179" fontId="18" fillId="5" borderId="1" xfId="0" applyNumberFormat="1" applyFont="1" applyFill="1" applyBorder="1" applyAlignment="1">
      <alignment horizontal="center" vertical="center"/>
    </xf>
    <xf numFmtId="179" fontId="18" fillId="5" borderId="2" xfId="0" applyNumberFormat="1" applyFont="1" applyFill="1" applyBorder="1" applyAlignment="1">
      <alignment horizontal="center" vertical="center"/>
    </xf>
    <xf numFmtId="14" fontId="24" fillId="6" borderId="18" xfId="0" applyNumberFormat="1" applyFont="1" applyFill="1" applyBorder="1" applyAlignment="1">
      <alignment horizontal="center" vertical="center" wrapText="1"/>
    </xf>
    <xf numFmtId="0" fontId="24" fillId="6" borderId="24" xfId="0" applyFont="1" applyFill="1" applyBorder="1" applyAlignment="1">
      <alignment horizontal="center" vertical="center" wrapText="1"/>
    </xf>
    <xf numFmtId="179" fontId="23" fillId="6" borderId="41" xfId="0" applyNumberFormat="1" applyFont="1" applyFill="1" applyBorder="1" applyAlignment="1">
      <alignment horizontal="center" vertical="center"/>
    </xf>
    <xf numFmtId="179" fontId="23" fillId="6" borderId="38" xfId="0" applyNumberFormat="1" applyFont="1" applyFill="1" applyBorder="1" applyAlignment="1">
      <alignment horizontal="center" vertical="center"/>
    </xf>
    <xf numFmtId="179" fontId="23" fillId="6" borderId="45" xfId="0" applyNumberFormat="1" applyFont="1" applyFill="1" applyBorder="1" applyAlignment="1">
      <alignment horizontal="center" vertical="center"/>
    </xf>
    <xf numFmtId="0" fontId="2" fillId="0" borderId="27" xfId="0" applyFont="1" applyBorder="1" applyAlignment="1">
      <alignment horizontal="right" vertical="center"/>
    </xf>
    <xf numFmtId="0" fontId="2" fillId="0" borderId="28" xfId="0" applyFont="1" applyBorder="1" applyAlignment="1">
      <alignment horizontal="right" vertical="center"/>
    </xf>
    <xf numFmtId="0" fontId="2" fillId="0" borderId="29" xfId="0" applyFont="1" applyBorder="1" applyAlignment="1">
      <alignment horizontal="right" vertical="center"/>
    </xf>
    <xf numFmtId="0" fontId="4" fillId="3" borderId="19" xfId="0" applyFont="1" applyFill="1" applyBorder="1" applyAlignment="1">
      <alignment vertical="center" wrapText="1"/>
    </xf>
    <xf numFmtId="0" fontId="4" fillId="3" borderId="20" xfId="0" applyFont="1" applyFill="1" applyBorder="1" applyAlignment="1">
      <alignment vertical="center" wrapText="1"/>
    </xf>
    <xf numFmtId="0" fontId="4" fillId="3" borderId="22" xfId="0" applyFont="1" applyFill="1" applyBorder="1" applyAlignment="1">
      <alignment vertical="center" wrapText="1"/>
    </xf>
    <xf numFmtId="0" fontId="4" fillId="3" borderId="25" xfId="0" applyFont="1" applyFill="1" applyBorder="1" applyAlignment="1">
      <alignment vertical="center" wrapText="1"/>
    </xf>
    <xf numFmtId="0" fontId="4" fillId="3" borderId="26" xfId="0" applyFont="1" applyFill="1" applyBorder="1" applyAlignment="1">
      <alignment vertical="center" wrapText="1"/>
    </xf>
    <xf numFmtId="0" fontId="3" fillId="0" borderId="15" xfId="0" applyFont="1" applyBorder="1" applyAlignment="1">
      <alignment horizontal="center" vertical="center"/>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FF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149831</xdr:rowOff>
    </xdr:from>
    <xdr:to>
      <xdr:col>2</xdr:col>
      <xdr:colOff>1091630</xdr:colOff>
      <xdr:row>1</xdr:row>
      <xdr:rowOff>428090</xdr:rowOff>
    </xdr:to>
    <xdr:sp macro="" textlink="">
      <xdr:nvSpPr>
        <xdr:cNvPr id="2" name="正方形/長方形 1"/>
        <xdr:cNvSpPr/>
      </xdr:nvSpPr>
      <xdr:spPr>
        <a:xfrm>
          <a:off x="0" y="149831"/>
          <a:ext cx="2450815" cy="535113"/>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solidFill>
                <a:schemeClr val="bg1"/>
              </a:solidFill>
            </a:rPr>
            <a:t>素案</a:t>
          </a:r>
        </a:p>
      </xdr:txBody>
    </xdr:sp>
    <xdr:clientData/>
  </xdr:twoCellAnchor>
  <xdr:twoCellAnchor editAs="oneCell">
    <xdr:from>
      <xdr:col>8</xdr:col>
      <xdr:colOff>1466208</xdr:colOff>
      <xdr:row>0</xdr:row>
      <xdr:rowOff>0</xdr:rowOff>
    </xdr:from>
    <xdr:to>
      <xdr:col>12</xdr:col>
      <xdr:colOff>13965</xdr:colOff>
      <xdr:row>1</xdr:row>
      <xdr:rowOff>334649</xdr:rowOff>
    </xdr:to>
    <xdr:pic>
      <xdr:nvPicPr>
        <xdr:cNvPr id="4" name="図 3"/>
        <xdr:cNvPicPr>
          <a:picLocks noChangeAspect="1"/>
        </xdr:cNvPicPr>
      </xdr:nvPicPr>
      <xdr:blipFill>
        <a:blip xmlns:r="http://schemas.openxmlformats.org/officeDocument/2006/relationships" r:embed="rId1"/>
        <a:stretch>
          <a:fillRect/>
        </a:stretch>
      </xdr:blipFill>
      <xdr:spPr>
        <a:xfrm>
          <a:off x="11151742" y="0"/>
          <a:ext cx="2678824" cy="591503"/>
        </a:xfrm>
        <a:prstGeom prst="rect">
          <a:avLst/>
        </a:prstGeom>
      </xdr:spPr>
    </xdr:pic>
    <xdr:clientData/>
  </xdr:twoCellAnchor>
  <xdr:twoCellAnchor>
    <xdr:from>
      <xdr:col>12</xdr:col>
      <xdr:colOff>32106</xdr:colOff>
      <xdr:row>62</xdr:row>
      <xdr:rowOff>117724</xdr:rowOff>
    </xdr:from>
    <xdr:to>
      <xdr:col>12</xdr:col>
      <xdr:colOff>267556</xdr:colOff>
      <xdr:row>64</xdr:row>
      <xdr:rowOff>481601</xdr:rowOff>
    </xdr:to>
    <xdr:sp macro="" textlink="">
      <xdr:nvSpPr>
        <xdr:cNvPr id="5" name="右矢印 4"/>
        <xdr:cNvSpPr/>
      </xdr:nvSpPr>
      <xdr:spPr>
        <a:xfrm flipH="1">
          <a:off x="13848707" y="17680112"/>
          <a:ext cx="235450" cy="1380590"/>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0</xdr:rowOff>
    </xdr:from>
    <xdr:to>
      <xdr:col>5</xdr:col>
      <xdr:colOff>1926405</xdr:colOff>
      <xdr:row>1</xdr:row>
      <xdr:rowOff>282028</xdr:rowOff>
    </xdr:to>
    <xdr:sp macro="" textlink="">
      <xdr:nvSpPr>
        <xdr:cNvPr id="4" name="正方形/長方形 3"/>
        <xdr:cNvSpPr/>
      </xdr:nvSpPr>
      <xdr:spPr>
        <a:xfrm>
          <a:off x="2515028" y="0"/>
          <a:ext cx="2333090" cy="453264"/>
        </a:xfrm>
        <a:prstGeom prst="rect">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400"/>
            <a:t>作業中図書</a:t>
          </a:r>
          <a:endParaRPr kumimoji="1" lang="ja-JP" altLang="en-US" sz="2400">
            <a:solidFill>
              <a:srgbClr val="FFC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M82"/>
  <sheetViews>
    <sheetView tabSelected="1" zoomScale="89" zoomScaleNormal="89" zoomScalePageLayoutView="89" workbookViewId="0">
      <pane xSplit="1" ySplit="4" topLeftCell="B15" activePane="bottomRight" state="frozen"/>
      <selection pane="topRight" activeCell="C1" sqref="C1"/>
      <selection pane="bottomLeft" activeCell="A4" sqref="A4"/>
      <selection pane="bottomRight" activeCell="B2" sqref="B2:H2"/>
    </sheetView>
  </sheetViews>
  <sheetFormatPr baseColWidth="12" defaultColWidth="8.83203125" defaultRowHeight="17" x14ac:dyDescent="0"/>
  <cols>
    <col min="1" max="1" width="11" customWidth="1"/>
    <col min="2" max="2" width="6.83203125" customWidth="1"/>
    <col min="3" max="3" width="40.5" customWidth="1"/>
    <col min="4" max="4" width="9.6640625" customWidth="1"/>
    <col min="5" max="5" width="8.6640625" customWidth="1"/>
    <col min="6" max="6" width="8.83203125" customWidth="1"/>
    <col min="7" max="7" width="10.83203125" customWidth="1"/>
    <col min="8" max="8" width="30.6640625" customWidth="1"/>
    <col min="9" max="9" width="22.83203125" customWidth="1"/>
    <col min="11" max="11" width="12.83203125" customWidth="1"/>
    <col min="12" max="12" width="9.33203125" customWidth="1"/>
    <col min="13" max="13" width="5.6640625" customWidth="1"/>
  </cols>
  <sheetData>
    <row r="1" spans="1:13" ht="20.25" customHeight="1">
      <c r="A1" s="335" t="s">
        <v>3</v>
      </c>
      <c r="B1" s="61"/>
      <c r="C1" s="61"/>
      <c r="D1" s="61"/>
      <c r="E1" s="61"/>
      <c r="F1" s="61"/>
      <c r="G1" s="61"/>
      <c r="H1" s="337"/>
      <c r="I1" s="337"/>
      <c r="J1" s="184"/>
      <c r="K1" s="184"/>
      <c r="L1" s="184"/>
      <c r="M1" s="184"/>
    </row>
    <row r="2" spans="1:13" ht="42" customHeight="1">
      <c r="A2" s="336"/>
      <c r="B2" s="338" t="s">
        <v>499</v>
      </c>
      <c r="C2" s="338"/>
      <c r="D2" s="338"/>
      <c r="E2" s="338"/>
      <c r="F2" s="338"/>
      <c r="G2" s="338"/>
      <c r="H2" s="338"/>
      <c r="I2" s="163"/>
      <c r="J2" s="186"/>
      <c r="K2" s="179">
        <v>41831</v>
      </c>
      <c r="L2" s="186"/>
      <c r="M2" s="184"/>
    </row>
    <row r="3" spans="1:13" ht="25.5" customHeight="1">
      <c r="A3" s="312" t="s">
        <v>539</v>
      </c>
      <c r="B3" s="272" t="s">
        <v>493</v>
      </c>
      <c r="C3" s="273"/>
      <c r="D3" s="273"/>
      <c r="E3" s="273"/>
      <c r="F3" s="273"/>
      <c r="G3" s="339"/>
      <c r="H3" s="343" t="s">
        <v>506</v>
      </c>
      <c r="I3" s="344"/>
      <c r="J3" s="290" t="s">
        <v>52</v>
      </c>
      <c r="K3" s="223" t="s">
        <v>334</v>
      </c>
      <c r="L3" s="312" t="s">
        <v>528</v>
      </c>
      <c r="M3" s="185"/>
    </row>
    <row r="4" spans="1:13" ht="77.25" customHeight="1">
      <c r="A4" s="312"/>
      <c r="B4" s="232"/>
      <c r="C4" s="233"/>
      <c r="D4" s="233"/>
      <c r="E4" s="233"/>
      <c r="F4" s="233"/>
      <c r="G4" s="234"/>
      <c r="H4" s="345"/>
      <c r="I4" s="346"/>
      <c r="J4" s="290"/>
      <c r="K4" s="225"/>
      <c r="L4" s="312"/>
      <c r="M4" s="185"/>
    </row>
    <row r="5" spans="1:13" ht="34.5" customHeight="1">
      <c r="A5" s="347" t="s">
        <v>44</v>
      </c>
      <c r="B5" s="317" t="s">
        <v>312</v>
      </c>
      <c r="C5" s="318"/>
      <c r="D5" s="318"/>
      <c r="E5" s="318"/>
      <c r="F5" s="318"/>
      <c r="G5" s="319"/>
      <c r="H5" s="162" t="s">
        <v>497</v>
      </c>
      <c r="I5" s="302" t="s">
        <v>498</v>
      </c>
      <c r="J5" s="290" t="s">
        <v>70</v>
      </c>
      <c r="K5" s="303">
        <f>+K2</f>
        <v>41831</v>
      </c>
      <c r="L5" s="299">
        <f>K$63-K5</f>
        <v>-602</v>
      </c>
      <c r="M5" s="185"/>
    </row>
    <row r="6" spans="1:13" ht="33.75" customHeight="1">
      <c r="A6" s="347"/>
      <c r="B6" s="340" t="s">
        <v>313</v>
      </c>
      <c r="C6" s="341"/>
      <c r="D6" s="341"/>
      <c r="E6" s="341"/>
      <c r="F6" s="341"/>
      <c r="G6" s="342"/>
      <c r="H6" s="162" t="s">
        <v>234</v>
      </c>
      <c r="I6" s="348"/>
      <c r="J6" s="290"/>
      <c r="K6" s="334"/>
      <c r="L6" s="299"/>
      <c r="M6" s="185"/>
    </row>
    <row r="7" spans="1:13" ht="34.5" customHeight="1">
      <c r="A7" s="347"/>
      <c r="B7" s="340" t="s">
        <v>314</v>
      </c>
      <c r="C7" s="341"/>
      <c r="D7" s="341"/>
      <c r="E7" s="341"/>
      <c r="F7" s="341"/>
      <c r="G7" s="342"/>
      <c r="H7" s="162" t="s">
        <v>61</v>
      </c>
      <c r="I7" s="348"/>
      <c r="J7" s="290"/>
      <c r="K7" s="334"/>
      <c r="L7" s="299"/>
      <c r="M7" s="185"/>
    </row>
    <row r="8" spans="1:13" ht="39.75" customHeight="1">
      <c r="A8" s="347"/>
      <c r="B8" s="340" t="s">
        <v>315</v>
      </c>
      <c r="C8" s="341"/>
      <c r="D8" s="341"/>
      <c r="E8" s="341"/>
      <c r="F8" s="341"/>
      <c r="G8" s="342"/>
      <c r="H8" s="162" t="s">
        <v>62</v>
      </c>
      <c r="I8" s="348"/>
      <c r="J8" s="290"/>
      <c r="K8" s="334"/>
      <c r="L8" s="299"/>
      <c r="M8" s="185"/>
    </row>
    <row r="9" spans="1:13" ht="40.5" customHeight="1">
      <c r="A9" s="347"/>
      <c r="B9" s="340" t="s">
        <v>316</v>
      </c>
      <c r="C9" s="341"/>
      <c r="D9" s="341"/>
      <c r="E9" s="341"/>
      <c r="F9" s="341"/>
      <c r="G9" s="342"/>
      <c r="H9" s="162" t="s">
        <v>63</v>
      </c>
      <c r="I9" s="348"/>
      <c r="J9" s="290"/>
      <c r="K9" s="334"/>
      <c r="L9" s="299"/>
      <c r="M9" s="185"/>
    </row>
    <row r="10" spans="1:13" ht="36" customHeight="1">
      <c r="A10" s="347"/>
      <c r="B10" s="340" t="s">
        <v>317</v>
      </c>
      <c r="C10" s="341"/>
      <c r="D10" s="341"/>
      <c r="E10" s="341"/>
      <c r="F10" s="341"/>
      <c r="G10" s="342"/>
      <c r="H10" s="162" t="s">
        <v>64</v>
      </c>
      <c r="I10" s="348"/>
      <c r="J10" s="290"/>
      <c r="K10" s="334"/>
      <c r="L10" s="299"/>
      <c r="M10" s="185"/>
    </row>
    <row r="11" spans="1:13" ht="49.5" customHeight="1">
      <c r="A11" s="347"/>
      <c r="B11" s="340" t="s">
        <v>322</v>
      </c>
      <c r="C11" s="341"/>
      <c r="D11" s="341"/>
      <c r="E11" s="341"/>
      <c r="F11" s="341"/>
      <c r="G11" s="342"/>
      <c r="H11" s="162" t="s">
        <v>323</v>
      </c>
      <c r="I11" s="289"/>
      <c r="J11" s="290"/>
      <c r="K11" s="334"/>
      <c r="L11" s="299"/>
      <c r="M11" s="185"/>
    </row>
    <row r="12" spans="1:13" ht="48" customHeight="1">
      <c r="A12" s="165" t="s">
        <v>308</v>
      </c>
      <c r="B12" s="317" t="s">
        <v>359</v>
      </c>
      <c r="C12" s="318"/>
      <c r="D12" s="318"/>
      <c r="E12" s="318"/>
      <c r="F12" s="318"/>
      <c r="G12" s="319"/>
      <c r="H12" s="212" t="s">
        <v>360</v>
      </c>
      <c r="I12" s="213"/>
      <c r="J12" s="124" t="s">
        <v>350</v>
      </c>
      <c r="K12" s="174">
        <f>+K2</f>
        <v>41831</v>
      </c>
      <c r="L12" s="175">
        <f t="shared" ref="L12:L17" si="0">K$63-K12</f>
        <v>-602</v>
      </c>
      <c r="M12" s="185"/>
    </row>
    <row r="13" spans="1:13" ht="24" customHeight="1">
      <c r="A13" s="320" t="s">
        <v>336</v>
      </c>
      <c r="B13" s="323" t="s">
        <v>366</v>
      </c>
      <c r="C13" s="324"/>
      <c r="D13" s="324"/>
      <c r="E13" s="324"/>
      <c r="F13" s="324"/>
      <c r="G13" s="325"/>
      <c r="H13" s="326" t="s">
        <v>374</v>
      </c>
      <c r="I13" s="327"/>
      <c r="J13" s="124" t="s">
        <v>350</v>
      </c>
      <c r="K13" s="174">
        <f>+K$2</f>
        <v>41831</v>
      </c>
      <c r="L13" s="175">
        <f t="shared" si="0"/>
        <v>-602</v>
      </c>
      <c r="M13" s="185"/>
    </row>
    <row r="14" spans="1:13" ht="21" customHeight="1">
      <c r="A14" s="321"/>
      <c r="B14" s="323" t="s">
        <v>365</v>
      </c>
      <c r="C14" s="324"/>
      <c r="D14" s="324"/>
      <c r="E14" s="324"/>
      <c r="F14" s="324"/>
      <c r="G14" s="325"/>
      <c r="H14" s="328"/>
      <c r="I14" s="329"/>
      <c r="J14" s="223" t="s">
        <v>357</v>
      </c>
      <c r="K14" s="174">
        <f>+K$2</f>
        <v>41831</v>
      </c>
      <c r="L14" s="175">
        <f t="shared" si="0"/>
        <v>-602</v>
      </c>
      <c r="M14" s="185"/>
    </row>
    <row r="15" spans="1:13" ht="21.75" customHeight="1">
      <c r="A15" s="321"/>
      <c r="B15" s="323" t="s">
        <v>367</v>
      </c>
      <c r="C15" s="324"/>
      <c r="D15" s="324"/>
      <c r="E15" s="324"/>
      <c r="F15" s="324"/>
      <c r="G15" s="325"/>
      <c r="H15" s="330"/>
      <c r="I15" s="331"/>
      <c r="J15" s="225"/>
      <c r="K15" s="174">
        <f>+K$2</f>
        <v>41831</v>
      </c>
      <c r="L15" s="175">
        <f t="shared" si="0"/>
        <v>-602</v>
      </c>
      <c r="M15" s="185"/>
    </row>
    <row r="16" spans="1:13" ht="36.75" customHeight="1">
      <c r="A16" s="322"/>
      <c r="B16" s="214" t="s">
        <v>311</v>
      </c>
      <c r="C16" s="215"/>
      <c r="D16" s="215"/>
      <c r="E16" s="215"/>
      <c r="F16" s="215"/>
      <c r="G16" s="216"/>
      <c r="H16" s="332" t="s">
        <v>505</v>
      </c>
      <c r="I16" s="333"/>
      <c r="J16" s="124" t="s">
        <v>356</v>
      </c>
      <c r="K16" s="177">
        <v>41442</v>
      </c>
      <c r="L16" s="176">
        <f t="shared" si="0"/>
        <v>-213</v>
      </c>
      <c r="M16" s="185"/>
    </row>
    <row r="17" spans="1:13" ht="22.5" customHeight="1">
      <c r="A17" s="287" t="s">
        <v>349</v>
      </c>
      <c r="B17" s="214" t="s">
        <v>58</v>
      </c>
      <c r="C17" s="215"/>
      <c r="D17" s="215"/>
      <c r="E17" s="215"/>
      <c r="F17" s="215"/>
      <c r="G17" s="216"/>
      <c r="H17" s="279" t="s">
        <v>503</v>
      </c>
      <c r="I17" s="280"/>
      <c r="J17" s="290" t="s">
        <v>68</v>
      </c>
      <c r="K17" s="311">
        <v>41110</v>
      </c>
      <c r="L17" s="310">
        <f t="shared" si="0"/>
        <v>119</v>
      </c>
      <c r="M17" s="185"/>
    </row>
    <row r="18" spans="1:13" ht="20.25" customHeight="1">
      <c r="A18" s="287"/>
      <c r="B18" s="214" t="s">
        <v>59</v>
      </c>
      <c r="C18" s="215"/>
      <c r="D18" s="215"/>
      <c r="E18" s="215"/>
      <c r="F18" s="215"/>
      <c r="G18" s="216"/>
      <c r="H18" s="261"/>
      <c r="I18" s="262"/>
      <c r="J18" s="290"/>
      <c r="K18" s="311"/>
      <c r="L18" s="310"/>
      <c r="M18" s="185"/>
    </row>
    <row r="19" spans="1:13" ht="14.25" customHeight="1">
      <c r="A19" s="287"/>
      <c r="B19" s="272" t="s">
        <v>500</v>
      </c>
      <c r="C19" s="273"/>
      <c r="D19" s="290" t="s">
        <v>515</v>
      </c>
      <c r="E19" s="290"/>
      <c r="F19" s="290"/>
      <c r="G19" s="290"/>
      <c r="H19" s="279" t="s">
        <v>516</v>
      </c>
      <c r="I19" s="280"/>
      <c r="J19" s="290"/>
      <c r="K19" s="311"/>
      <c r="L19" s="310"/>
      <c r="M19" s="185"/>
    </row>
    <row r="20" spans="1:13" ht="14.25" customHeight="1">
      <c r="A20" s="287"/>
      <c r="B20" s="315"/>
      <c r="C20" s="316"/>
      <c r="D20" s="290" t="s">
        <v>504</v>
      </c>
      <c r="E20" s="290"/>
      <c r="F20" s="290"/>
      <c r="G20" s="290"/>
      <c r="H20" s="252"/>
      <c r="I20" s="260"/>
      <c r="J20" s="290"/>
      <c r="K20" s="303">
        <f>+K2</f>
        <v>41831</v>
      </c>
      <c r="L20" s="299">
        <f>K$63-K20</f>
        <v>-602</v>
      </c>
      <c r="M20" s="185"/>
    </row>
    <row r="21" spans="1:13" ht="14.25" customHeight="1">
      <c r="A21" s="287"/>
      <c r="B21" s="315"/>
      <c r="C21" s="316"/>
      <c r="D21" s="290" t="s">
        <v>501</v>
      </c>
      <c r="E21" s="290"/>
      <c r="F21" s="290"/>
      <c r="G21" s="290"/>
      <c r="H21" s="252"/>
      <c r="I21" s="260"/>
      <c r="J21" s="290"/>
      <c r="K21" s="303"/>
      <c r="L21" s="299"/>
      <c r="M21" s="185"/>
    </row>
    <row r="22" spans="1:13" ht="14.25" customHeight="1">
      <c r="A22" s="287"/>
      <c r="B22" s="232"/>
      <c r="C22" s="233"/>
      <c r="D22" s="290" t="s">
        <v>502</v>
      </c>
      <c r="E22" s="290"/>
      <c r="F22" s="290"/>
      <c r="G22" s="290"/>
      <c r="H22" s="261"/>
      <c r="I22" s="262"/>
      <c r="J22" s="290"/>
      <c r="K22" s="303"/>
      <c r="L22" s="299"/>
      <c r="M22" s="185"/>
    </row>
    <row r="23" spans="1:13" ht="14.25" customHeight="1">
      <c r="A23" s="287" t="s">
        <v>343</v>
      </c>
      <c r="B23" s="214" t="s">
        <v>39</v>
      </c>
      <c r="C23" s="215"/>
      <c r="D23" s="215"/>
      <c r="E23" s="215"/>
      <c r="F23" s="215"/>
      <c r="G23" s="216"/>
      <c r="H23" s="212" t="s">
        <v>509</v>
      </c>
      <c r="I23" s="213"/>
      <c r="J23" s="290" t="s">
        <v>53</v>
      </c>
      <c r="K23" s="311">
        <f>+K63</f>
        <v>41229</v>
      </c>
      <c r="L23" s="310">
        <f>K$63-K23</f>
        <v>0</v>
      </c>
      <c r="M23" s="185"/>
    </row>
    <row r="24" spans="1:13" ht="14.25" customHeight="1">
      <c r="A24" s="287"/>
      <c r="B24" s="214" t="s">
        <v>377</v>
      </c>
      <c r="C24" s="215"/>
      <c r="D24" s="215"/>
      <c r="E24" s="215"/>
      <c r="F24" s="215"/>
      <c r="G24" s="216"/>
      <c r="H24" s="212" t="s">
        <v>507</v>
      </c>
      <c r="I24" s="213"/>
      <c r="J24" s="290"/>
      <c r="K24" s="312"/>
      <c r="L24" s="310"/>
      <c r="M24" s="185"/>
    </row>
    <row r="25" spans="1:13" ht="14.25" customHeight="1">
      <c r="A25" s="287"/>
      <c r="B25" s="214" t="s">
        <v>416</v>
      </c>
      <c r="C25" s="215"/>
      <c r="D25" s="215"/>
      <c r="E25" s="215"/>
      <c r="F25" s="215"/>
      <c r="G25" s="216"/>
      <c r="H25" s="212" t="s">
        <v>381</v>
      </c>
      <c r="I25" s="213"/>
      <c r="J25" s="290"/>
      <c r="K25" s="312"/>
      <c r="L25" s="310"/>
      <c r="M25" s="185"/>
    </row>
    <row r="26" spans="1:13" ht="14.25" customHeight="1">
      <c r="A26" s="287"/>
      <c r="B26" s="301" t="s">
        <v>379</v>
      </c>
      <c r="C26" s="306"/>
      <c r="D26" s="306"/>
      <c r="E26" s="306"/>
      <c r="F26" s="306"/>
      <c r="G26" s="267"/>
      <c r="H26" s="313" t="s">
        <v>508</v>
      </c>
      <c r="I26" s="314"/>
      <c r="J26" s="290"/>
      <c r="K26" s="312"/>
      <c r="L26" s="310"/>
      <c r="M26" s="185"/>
    </row>
    <row r="27" spans="1:13" ht="14.25" customHeight="1">
      <c r="A27" s="287"/>
      <c r="B27" s="307" t="s">
        <v>21</v>
      </c>
      <c r="C27" s="308"/>
      <c r="D27" s="308"/>
      <c r="E27" s="308"/>
      <c r="F27" s="308"/>
      <c r="G27" s="309"/>
      <c r="H27" s="219" t="s">
        <v>522</v>
      </c>
      <c r="I27" s="220"/>
      <c r="J27" s="290"/>
      <c r="K27" s="312"/>
      <c r="L27" s="310"/>
      <c r="M27" s="185"/>
    </row>
    <row r="28" spans="1:13" ht="14.25" customHeight="1">
      <c r="A28" s="287"/>
      <c r="B28" s="301" t="s">
        <v>22</v>
      </c>
      <c r="C28" s="306"/>
      <c r="D28" s="306"/>
      <c r="E28" s="306"/>
      <c r="F28" s="306"/>
      <c r="G28" s="267"/>
      <c r="H28" s="221"/>
      <c r="I28" s="222"/>
      <c r="J28" s="290"/>
      <c r="K28" s="312"/>
      <c r="L28" s="310"/>
      <c r="M28" s="185"/>
    </row>
    <row r="29" spans="1:13" ht="14.25" customHeight="1">
      <c r="A29" s="287"/>
      <c r="B29" s="214" t="s">
        <v>35</v>
      </c>
      <c r="C29" s="215"/>
      <c r="D29" s="215"/>
      <c r="E29" s="215"/>
      <c r="F29" s="215"/>
      <c r="G29" s="216"/>
      <c r="H29" s="279" t="s">
        <v>510</v>
      </c>
      <c r="I29" s="280"/>
      <c r="J29" s="290"/>
      <c r="K29" s="312"/>
      <c r="L29" s="310"/>
      <c r="M29" s="185"/>
    </row>
    <row r="30" spans="1:13" ht="14.25" customHeight="1">
      <c r="A30" s="287"/>
      <c r="B30" s="214" t="s">
        <v>30</v>
      </c>
      <c r="C30" s="215"/>
      <c r="D30" s="215"/>
      <c r="E30" s="215"/>
      <c r="F30" s="215"/>
      <c r="G30" s="216"/>
      <c r="H30" s="252"/>
      <c r="I30" s="260"/>
      <c r="J30" s="290"/>
      <c r="K30" s="312"/>
      <c r="L30" s="310"/>
      <c r="M30" s="185"/>
    </row>
    <row r="31" spans="1:13" ht="14.25" customHeight="1">
      <c r="A31" s="287"/>
      <c r="B31" s="214" t="s">
        <v>417</v>
      </c>
      <c r="C31" s="215"/>
      <c r="D31" s="215"/>
      <c r="E31" s="215"/>
      <c r="F31" s="215"/>
      <c r="G31" s="216"/>
      <c r="H31" s="252"/>
      <c r="I31" s="260"/>
      <c r="J31" s="290"/>
      <c r="K31" s="312"/>
      <c r="L31" s="310"/>
      <c r="M31" s="185"/>
    </row>
    <row r="32" spans="1:13" ht="14.25" customHeight="1">
      <c r="A32" s="287"/>
      <c r="B32" s="214" t="s">
        <v>511</v>
      </c>
      <c r="C32" s="215"/>
      <c r="D32" s="215"/>
      <c r="E32" s="215"/>
      <c r="F32" s="215"/>
      <c r="G32" s="216"/>
      <c r="H32" s="261"/>
      <c r="I32" s="262"/>
      <c r="J32" s="290"/>
      <c r="K32" s="312"/>
      <c r="L32" s="310"/>
      <c r="M32" s="185"/>
    </row>
    <row r="33" spans="1:13" ht="14.25" customHeight="1">
      <c r="A33" s="287"/>
      <c r="B33" s="214" t="s">
        <v>49</v>
      </c>
      <c r="C33" s="215"/>
      <c r="D33" s="215"/>
      <c r="E33" s="215"/>
      <c r="F33" s="215"/>
      <c r="G33" s="216"/>
      <c r="H33" s="212" t="s">
        <v>512</v>
      </c>
      <c r="I33" s="213"/>
      <c r="J33" s="290"/>
      <c r="K33" s="312"/>
      <c r="L33" s="310"/>
      <c r="M33" s="185"/>
    </row>
    <row r="34" spans="1:13" ht="41.25" customHeight="1">
      <c r="A34" s="287"/>
      <c r="B34" s="214" t="s">
        <v>29</v>
      </c>
      <c r="C34" s="215"/>
      <c r="D34" s="215"/>
      <c r="E34" s="215"/>
      <c r="F34" s="215"/>
      <c r="G34" s="216"/>
      <c r="H34" s="279" t="s">
        <v>513</v>
      </c>
      <c r="I34" s="280"/>
      <c r="J34" s="290"/>
      <c r="K34" s="312"/>
      <c r="L34" s="310"/>
      <c r="M34" s="185"/>
    </row>
    <row r="35" spans="1:13" ht="20.25" customHeight="1">
      <c r="A35" s="287"/>
      <c r="B35" s="214" t="s">
        <v>368</v>
      </c>
      <c r="C35" s="215"/>
      <c r="D35" s="215"/>
      <c r="E35" s="215"/>
      <c r="F35" s="215"/>
      <c r="G35" s="216"/>
      <c r="H35" s="261"/>
      <c r="I35" s="262"/>
      <c r="J35" s="290"/>
      <c r="K35" s="312"/>
      <c r="L35" s="310"/>
      <c r="M35" s="185"/>
    </row>
    <row r="36" spans="1:13" ht="17.25" customHeight="1">
      <c r="A36" s="120" t="s">
        <v>331</v>
      </c>
      <c r="B36" s="214" t="s">
        <v>1</v>
      </c>
      <c r="C36" s="215"/>
      <c r="D36" s="215"/>
      <c r="E36" s="215"/>
      <c r="F36" s="215"/>
      <c r="G36" s="216"/>
      <c r="H36" s="212" t="s">
        <v>514</v>
      </c>
      <c r="I36" s="213"/>
      <c r="J36" s="39" t="s">
        <v>535</v>
      </c>
      <c r="K36" s="174">
        <f>+K2</f>
        <v>41831</v>
      </c>
      <c r="L36" s="175">
        <f>K$63-K36</f>
        <v>-602</v>
      </c>
      <c r="M36" s="185"/>
    </row>
    <row r="37" spans="1:13" ht="27" customHeight="1">
      <c r="A37" s="281" t="s">
        <v>536</v>
      </c>
      <c r="B37" s="214" t="s">
        <v>320</v>
      </c>
      <c r="C37" s="215"/>
      <c r="D37" s="215"/>
      <c r="E37" s="215"/>
      <c r="F37" s="215"/>
      <c r="G37" s="216"/>
      <c r="H37" s="274" t="s">
        <v>517</v>
      </c>
      <c r="I37" s="274"/>
      <c r="J37" s="223" t="s">
        <v>73</v>
      </c>
      <c r="K37" s="178">
        <v>41787</v>
      </c>
      <c r="L37" s="176">
        <f>K$63-K37</f>
        <v>-558</v>
      </c>
      <c r="M37" s="185"/>
    </row>
    <row r="38" spans="1:13" ht="21" customHeight="1">
      <c r="A38" s="282"/>
      <c r="B38" s="304" t="s">
        <v>415</v>
      </c>
      <c r="C38" s="290" t="s">
        <v>397</v>
      </c>
      <c r="D38" s="294" t="s">
        <v>396</v>
      </c>
      <c r="E38" s="295"/>
      <c r="F38" s="295"/>
      <c r="G38" s="296"/>
      <c r="H38" s="274"/>
      <c r="I38" s="274"/>
      <c r="J38" s="224"/>
      <c r="K38" s="303">
        <f>+K$2</f>
        <v>41831</v>
      </c>
      <c r="L38" s="299">
        <f>K$63-K38</f>
        <v>-602</v>
      </c>
      <c r="M38" s="185"/>
    </row>
    <row r="39" spans="1:13" ht="31.5" customHeight="1" thickBot="1">
      <c r="A39" s="282"/>
      <c r="B39" s="305"/>
      <c r="C39" s="223"/>
      <c r="D39" s="92" t="s">
        <v>398</v>
      </c>
      <c r="E39" s="92" t="s">
        <v>399</v>
      </c>
      <c r="F39" s="92" t="s">
        <v>400</v>
      </c>
      <c r="G39" s="93" t="s">
        <v>401</v>
      </c>
      <c r="H39" s="302"/>
      <c r="I39" s="302"/>
      <c r="J39" s="224"/>
      <c r="K39" s="303"/>
      <c r="L39" s="299"/>
      <c r="M39" s="185"/>
    </row>
    <row r="40" spans="1:13" ht="13.5" customHeight="1">
      <c r="A40" s="282"/>
      <c r="B40" s="105" t="s">
        <v>19</v>
      </c>
      <c r="C40" s="121" t="s">
        <v>6</v>
      </c>
      <c r="D40" s="106" t="s">
        <v>19</v>
      </c>
      <c r="E40" s="106" t="s">
        <v>19</v>
      </c>
      <c r="F40" s="106"/>
      <c r="G40" s="106"/>
      <c r="H40" s="297" t="s">
        <v>518</v>
      </c>
      <c r="I40" s="298"/>
      <c r="J40" s="224"/>
      <c r="K40" s="300"/>
      <c r="L40" s="299"/>
      <c r="M40" s="185"/>
    </row>
    <row r="41" spans="1:13" ht="13.5" customHeight="1">
      <c r="A41" s="282"/>
      <c r="B41" s="108" t="s">
        <v>23</v>
      </c>
      <c r="C41" s="91" t="s">
        <v>41</v>
      </c>
      <c r="D41" s="96" t="s">
        <v>19</v>
      </c>
      <c r="E41" s="96" t="s">
        <v>19</v>
      </c>
      <c r="F41" s="86"/>
      <c r="G41" s="86"/>
      <c r="H41" s="274"/>
      <c r="I41" s="284"/>
      <c r="J41" s="224"/>
      <c r="K41" s="301"/>
      <c r="L41" s="299"/>
      <c r="M41" s="185"/>
    </row>
    <row r="42" spans="1:13">
      <c r="A42" s="282"/>
      <c r="B42" s="108" t="s">
        <v>19</v>
      </c>
      <c r="C42" s="122" t="s">
        <v>8</v>
      </c>
      <c r="D42" s="86" t="s">
        <v>19</v>
      </c>
      <c r="E42" s="86"/>
      <c r="F42" s="86"/>
      <c r="G42" s="86"/>
      <c r="H42" s="274"/>
      <c r="I42" s="284"/>
      <c r="J42" s="224"/>
      <c r="K42" s="301"/>
      <c r="L42" s="299"/>
      <c r="M42" s="185"/>
    </row>
    <row r="43" spans="1:13" ht="18" thickBot="1">
      <c r="A43" s="282"/>
      <c r="B43" s="109" t="s">
        <v>19</v>
      </c>
      <c r="C43" s="123" t="s">
        <v>9</v>
      </c>
      <c r="D43" s="110" t="s">
        <v>19</v>
      </c>
      <c r="E43" s="110"/>
      <c r="F43" s="110"/>
      <c r="G43" s="110"/>
      <c r="H43" s="285"/>
      <c r="I43" s="286"/>
      <c r="J43" s="224"/>
      <c r="K43" s="301"/>
      <c r="L43" s="299"/>
      <c r="M43" s="185"/>
    </row>
    <row r="44" spans="1:13" ht="13.5" customHeight="1">
      <c r="A44" s="282"/>
      <c r="B44" s="105" t="s">
        <v>19</v>
      </c>
      <c r="C44" s="121" t="s">
        <v>10</v>
      </c>
      <c r="D44" s="106"/>
      <c r="E44" s="106" t="s">
        <v>19</v>
      </c>
      <c r="F44" s="106"/>
      <c r="G44" s="106" t="s">
        <v>19</v>
      </c>
      <c r="H44" s="297" t="s">
        <v>537</v>
      </c>
      <c r="I44" s="298"/>
      <c r="J44" s="224"/>
      <c r="K44" s="301"/>
      <c r="L44" s="299"/>
      <c r="M44" s="185"/>
    </row>
    <row r="45" spans="1:13" ht="15.75" customHeight="1">
      <c r="A45" s="282"/>
      <c r="B45" s="108" t="s">
        <v>23</v>
      </c>
      <c r="C45" s="91" t="s">
        <v>233</v>
      </c>
      <c r="D45" s="87"/>
      <c r="E45" s="87"/>
      <c r="F45" s="96" t="s">
        <v>19</v>
      </c>
      <c r="G45" s="96" t="s">
        <v>19</v>
      </c>
      <c r="H45" s="274"/>
      <c r="I45" s="284"/>
      <c r="J45" s="225"/>
      <c r="K45" s="301"/>
      <c r="L45" s="299"/>
      <c r="M45" s="185"/>
    </row>
    <row r="46" spans="1:13" ht="13.5" customHeight="1">
      <c r="A46" s="282"/>
      <c r="B46" s="108" t="s">
        <v>23</v>
      </c>
      <c r="C46" s="91" t="s">
        <v>14</v>
      </c>
      <c r="D46" s="87"/>
      <c r="E46" s="87"/>
      <c r="F46" s="96" t="s">
        <v>19</v>
      </c>
      <c r="G46" s="96" t="s">
        <v>19</v>
      </c>
      <c r="H46" s="274"/>
      <c r="I46" s="284"/>
      <c r="J46" s="290" t="s">
        <v>534</v>
      </c>
      <c r="K46" s="300">
        <f>+K$2</f>
        <v>41831</v>
      </c>
      <c r="L46" s="299">
        <f>K$63-K46</f>
        <v>-602</v>
      </c>
      <c r="M46" s="185"/>
    </row>
    <row r="47" spans="1:13" ht="13.5" customHeight="1" thickBot="1">
      <c r="A47" s="282"/>
      <c r="B47" s="109" t="s">
        <v>23</v>
      </c>
      <c r="C47" s="112" t="s">
        <v>15</v>
      </c>
      <c r="D47" s="113"/>
      <c r="E47" s="113"/>
      <c r="F47" s="114" t="s">
        <v>19</v>
      </c>
      <c r="G47" s="114" t="s">
        <v>19</v>
      </c>
      <c r="H47" s="285"/>
      <c r="I47" s="286"/>
      <c r="J47" s="290"/>
      <c r="K47" s="301"/>
      <c r="L47" s="299"/>
      <c r="M47" s="185"/>
    </row>
    <row r="48" spans="1:13" ht="15" customHeight="1">
      <c r="A48" s="282"/>
      <c r="B48" s="105" t="s">
        <v>23</v>
      </c>
      <c r="C48" s="115" t="s">
        <v>407</v>
      </c>
      <c r="D48" s="106"/>
      <c r="E48" s="106"/>
      <c r="F48" s="116" t="s">
        <v>19</v>
      </c>
      <c r="G48" s="116" t="s">
        <v>19</v>
      </c>
      <c r="H48" s="297" t="s">
        <v>519</v>
      </c>
      <c r="I48" s="298"/>
      <c r="J48" s="290"/>
      <c r="K48" s="301"/>
      <c r="L48" s="299"/>
      <c r="M48" s="185"/>
    </row>
    <row r="49" spans="1:13">
      <c r="A49" s="282"/>
      <c r="B49" s="108" t="s">
        <v>19</v>
      </c>
      <c r="C49" s="122" t="s">
        <v>7</v>
      </c>
      <c r="D49" s="86"/>
      <c r="E49" s="86"/>
      <c r="F49" s="86" t="s">
        <v>19</v>
      </c>
      <c r="G49" s="86"/>
      <c r="H49" s="274" t="s">
        <v>411</v>
      </c>
      <c r="I49" s="284"/>
      <c r="J49" s="290"/>
      <c r="K49" s="301"/>
      <c r="L49" s="299"/>
      <c r="M49" s="185"/>
    </row>
    <row r="50" spans="1:13" ht="15.75" customHeight="1">
      <c r="A50" s="282"/>
      <c r="B50" s="108" t="s">
        <v>19</v>
      </c>
      <c r="C50" s="122" t="s">
        <v>5</v>
      </c>
      <c r="D50" s="86"/>
      <c r="E50" s="86"/>
      <c r="F50" s="86" t="s">
        <v>19</v>
      </c>
      <c r="G50" s="86"/>
      <c r="H50" s="274" t="s">
        <v>412</v>
      </c>
      <c r="I50" s="284"/>
      <c r="J50" s="290"/>
      <c r="K50" s="301"/>
      <c r="L50" s="299"/>
      <c r="M50" s="185"/>
    </row>
    <row r="51" spans="1:13" ht="13.5" customHeight="1">
      <c r="A51" s="282"/>
      <c r="B51" s="108" t="s">
        <v>23</v>
      </c>
      <c r="C51" s="91" t="s">
        <v>12</v>
      </c>
      <c r="D51" s="88"/>
      <c r="E51" s="88"/>
      <c r="F51" s="96" t="s">
        <v>19</v>
      </c>
      <c r="G51" s="88"/>
      <c r="H51" s="274" t="s">
        <v>418</v>
      </c>
      <c r="I51" s="284"/>
      <c r="J51" s="290"/>
      <c r="K51" s="301"/>
      <c r="L51" s="299"/>
      <c r="M51" s="185"/>
    </row>
    <row r="52" spans="1:13" ht="13.5" customHeight="1" thickBot="1">
      <c r="A52" s="283"/>
      <c r="B52" s="117" t="s">
        <v>23</v>
      </c>
      <c r="C52" s="112" t="s">
        <v>11</v>
      </c>
      <c r="D52" s="118"/>
      <c r="E52" s="118"/>
      <c r="F52" s="114" t="s">
        <v>19</v>
      </c>
      <c r="G52" s="118"/>
      <c r="H52" s="285" t="s">
        <v>520</v>
      </c>
      <c r="I52" s="286"/>
      <c r="J52" s="290"/>
      <c r="K52" s="301"/>
      <c r="L52" s="299"/>
      <c r="M52" s="185"/>
    </row>
    <row r="53" spans="1:13" ht="34.5" customHeight="1">
      <c r="A53" s="287" t="s">
        <v>72</v>
      </c>
      <c r="B53" s="289" t="s">
        <v>318</v>
      </c>
      <c r="C53" s="289"/>
      <c r="D53" s="289"/>
      <c r="E53" s="289"/>
      <c r="F53" s="289"/>
      <c r="G53" s="289"/>
      <c r="H53" s="261" t="s">
        <v>521</v>
      </c>
      <c r="I53" s="262"/>
      <c r="J53" s="223" t="s">
        <v>328</v>
      </c>
      <c r="K53" s="178">
        <v>41562</v>
      </c>
      <c r="L53" s="176">
        <f>K$63-K53</f>
        <v>-333</v>
      </c>
      <c r="M53" s="185"/>
    </row>
    <row r="54" spans="1:13" ht="24.75" customHeight="1">
      <c r="A54" s="287"/>
      <c r="B54" s="274" t="s">
        <v>319</v>
      </c>
      <c r="C54" s="274"/>
      <c r="D54" s="274"/>
      <c r="E54" s="274"/>
      <c r="F54" s="274"/>
      <c r="G54" s="274"/>
      <c r="H54" s="212"/>
      <c r="I54" s="213"/>
      <c r="J54" s="224"/>
      <c r="K54" s="178">
        <v>41635</v>
      </c>
      <c r="L54" s="176">
        <f>K$63-K54</f>
        <v>-406</v>
      </c>
      <c r="M54" s="185"/>
    </row>
    <row r="55" spans="1:13" ht="29.25" customHeight="1">
      <c r="A55" s="287"/>
      <c r="B55" s="274" t="s">
        <v>344</v>
      </c>
      <c r="C55" s="274"/>
      <c r="D55" s="274"/>
      <c r="E55" s="274"/>
      <c r="F55" s="274"/>
      <c r="G55" s="274"/>
      <c r="H55" s="212" t="s">
        <v>523</v>
      </c>
      <c r="I55" s="213"/>
      <c r="J55" s="224"/>
      <c r="K55" s="178">
        <v>41751</v>
      </c>
      <c r="L55" s="176">
        <f>K$63-K55</f>
        <v>-522</v>
      </c>
      <c r="M55" s="185"/>
    </row>
    <row r="56" spans="1:13" ht="25.5" customHeight="1">
      <c r="A56" s="287"/>
      <c r="B56" s="274" t="s">
        <v>419</v>
      </c>
      <c r="C56" s="274"/>
      <c r="D56" s="274"/>
      <c r="E56" s="274"/>
      <c r="F56" s="274"/>
      <c r="G56" s="274"/>
      <c r="H56" s="212" t="s">
        <v>525</v>
      </c>
      <c r="I56" s="213"/>
      <c r="J56" s="225"/>
      <c r="K56" s="178">
        <v>41789</v>
      </c>
      <c r="L56" s="176">
        <f>K$63-K56</f>
        <v>-560</v>
      </c>
      <c r="M56" s="185"/>
    </row>
    <row r="57" spans="1:13" ht="13.5" customHeight="1">
      <c r="A57" s="287"/>
      <c r="B57" s="290" t="s">
        <v>384</v>
      </c>
      <c r="C57" s="290"/>
      <c r="D57" s="290"/>
      <c r="E57" s="290"/>
      <c r="F57" s="290">
        <v>1700</v>
      </c>
      <c r="G57" s="290"/>
      <c r="H57" s="279" t="s">
        <v>530</v>
      </c>
      <c r="I57" s="280"/>
      <c r="J57" s="223" t="s">
        <v>329</v>
      </c>
      <c r="K57" s="277">
        <v>41712</v>
      </c>
      <c r="L57" s="275">
        <f>K$63-K57</f>
        <v>-483</v>
      </c>
      <c r="M57" s="185"/>
    </row>
    <row r="58" spans="1:13" ht="13.5" customHeight="1">
      <c r="A58" s="287"/>
      <c r="B58" s="290" t="s">
        <v>385</v>
      </c>
      <c r="C58" s="290"/>
      <c r="D58" s="290"/>
      <c r="E58" s="290"/>
      <c r="F58" s="290">
        <v>46</v>
      </c>
      <c r="G58" s="290"/>
      <c r="H58" s="252"/>
      <c r="I58" s="260"/>
      <c r="J58" s="224"/>
      <c r="K58" s="277"/>
      <c r="L58" s="275"/>
      <c r="M58" s="185"/>
    </row>
    <row r="59" spans="1:13" ht="13.5" customHeight="1" thickBot="1">
      <c r="A59" s="287"/>
      <c r="B59" s="290" t="s">
        <v>386</v>
      </c>
      <c r="C59" s="290"/>
      <c r="D59" s="290"/>
      <c r="E59" s="290"/>
      <c r="F59" s="290">
        <v>50.6</v>
      </c>
      <c r="G59" s="290"/>
      <c r="H59" s="252"/>
      <c r="I59" s="260"/>
      <c r="J59" s="224"/>
      <c r="K59" s="278"/>
      <c r="L59" s="276"/>
      <c r="M59" s="185"/>
    </row>
    <row r="60" spans="1:13" ht="13.5" customHeight="1">
      <c r="A60" s="288"/>
      <c r="B60" s="232" t="s">
        <v>387</v>
      </c>
      <c r="C60" s="233"/>
      <c r="D60" s="233"/>
      <c r="E60" s="233"/>
      <c r="F60" s="233"/>
      <c r="G60" s="233"/>
      <c r="H60" s="269" t="s">
        <v>533</v>
      </c>
      <c r="I60" s="251"/>
      <c r="J60" s="291" t="s">
        <v>424</v>
      </c>
      <c r="K60" s="266">
        <f>+K2</f>
        <v>41831</v>
      </c>
      <c r="L60" s="263">
        <f>K$63-K60</f>
        <v>-602</v>
      </c>
      <c r="M60" s="185"/>
    </row>
    <row r="61" spans="1:13" ht="12.75" customHeight="1">
      <c r="A61" s="288"/>
      <c r="B61" s="214" t="s">
        <v>531</v>
      </c>
      <c r="C61" s="215"/>
      <c r="D61" s="215"/>
      <c r="E61" s="215"/>
      <c r="F61" s="215"/>
      <c r="G61" s="215"/>
      <c r="H61" s="270"/>
      <c r="I61" s="253"/>
      <c r="J61" s="292"/>
      <c r="K61" s="267"/>
      <c r="L61" s="264"/>
      <c r="M61" s="185"/>
    </row>
    <row r="62" spans="1:13" ht="13.5" customHeight="1" thickBot="1">
      <c r="A62" s="281"/>
      <c r="B62" s="272" t="s">
        <v>532</v>
      </c>
      <c r="C62" s="273"/>
      <c r="D62" s="273"/>
      <c r="E62" s="273"/>
      <c r="F62" s="273"/>
      <c r="G62" s="273"/>
      <c r="H62" s="271"/>
      <c r="I62" s="255"/>
      <c r="J62" s="293"/>
      <c r="K62" s="268"/>
      <c r="L62" s="265"/>
      <c r="M62" s="185"/>
    </row>
    <row r="63" spans="1:13" ht="38.25" customHeight="1">
      <c r="A63" s="235" t="s">
        <v>335</v>
      </c>
      <c r="B63" s="247" t="s">
        <v>47</v>
      </c>
      <c r="C63" s="248"/>
      <c r="D63" s="248"/>
      <c r="E63" s="248"/>
      <c r="F63" s="248"/>
      <c r="G63" s="249"/>
      <c r="H63" s="250" t="s">
        <v>524</v>
      </c>
      <c r="I63" s="251"/>
      <c r="J63" s="238" t="s">
        <v>393</v>
      </c>
      <c r="K63" s="244">
        <v>41229</v>
      </c>
      <c r="L63" s="241" t="s">
        <v>48</v>
      </c>
      <c r="M63" s="185"/>
    </row>
    <row r="64" spans="1:13" ht="42" customHeight="1">
      <c r="A64" s="236"/>
      <c r="B64" s="212" t="s">
        <v>45</v>
      </c>
      <c r="C64" s="256"/>
      <c r="D64" s="256"/>
      <c r="E64" s="256"/>
      <c r="F64" s="256"/>
      <c r="G64" s="213"/>
      <c r="H64" s="252"/>
      <c r="I64" s="253"/>
      <c r="J64" s="239"/>
      <c r="K64" s="245"/>
      <c r="L64" s="242"/>
      <c r="M64" s="185"/>
    </row>
    <row r="65" spans="1:13" ht="41.25" customHeight="1" thickBot="1">
      <c r="A65" s="237"/>
      <c r="B65" s="257" t="s">
        <v>46</v>
      </c>
      <c r="C65" s="258"/>
      <c r="D65" s="258"/>
      <c r="E65" s="258"/>
      <c r="F65" s="258"/>
      <c r="G65" s="259"/>
      <c r="H65" s="254"/>
      <c r="I65" s="255"/>
      <c r="J65" s="240"/>
      <c r="K65" s="246"/>
      <c r="L65" s="243"/>
      <c r="M65" s="185"/>
    </row>
    <row r="66" spans="1:13" ht="14.25" customHeight="1">
      <c r="A66" s="224" t="s">
        <v>51</v>
      </c>
      <c r="B66" s="232" t="s">
        <v>24</v>
      </c>
      <c r="C66" s="233"/>
      <c r="D66" s="233"/>
      <c r="E66" s="233"/>
      <c r="F66" s="233"/>
      <c r="G66" s="234"/>
      <c r="H66" s="252" t="s">
        <v>526</v>
      </c>
      <c r="I66" s="260"/>
      <c r="J66" s="224" t="s">
        <v>60</v>
      </c>
      <c r="K66" s="230" t="s">
        <v>3</v>
      </c>
      <c r="L66" s="227"/>
      <c r="M66" s="185"/>
    </row>
    <row r="67" spans="1:13" ht="14.25" customHeight="1">
      <c r="A67" s="224"/>
      <c r="B67" s="214" t="s">
        <v>25</v>
      </c>
      <c r="C67" s="215"/>
      <c r="D67" s="215"/>
      <c r="E67" s="215"/>
      <c r="F67" s="215"/>
      <c r="G67" s="216"/>
      <c r="H67" s="252"/>
      <c r="I67" s="260"/>
      <c r="J67" s="224"/>
      <c r="K67" s="230"/>
      <c r="L67" s="227"/>
      <c r="M67" s="185"/>
    </row>
    <row r="68" spans="1:13" ht="14.25" customHeight="1">
      <c r="A68" s="224"/>
      <c r="B68" s="214" t="s">
        <v>26</v>
      </c>
      <c r="C68" s="215"/>
      <c r="D68" s="215"/>
      <c r="E68" s="215"/>
      <c r="F68" s="215"/>
      <c r="G68" s="216"/>
      <c r="H68" s="252"/>
      <c r="I68" s="260"/>
      <c r="J68" s="224"/>
      <c r="K68" s="230"/>
      <c r="L68" s="227"/>
      <c r="M68" s="185"/>
    </row>
    <row r="69" spans="1:13" ht="14.25" customHeight="1">
      <c r="A69" s="224"/>
      <c r="B69" s="214" t="s">
        <v>27</v>
      </c>
      <c r="C69" s="215"/>
      <c r="D69" s="215"/>
      <c r="E69" s="215"/>
      <c r="F69" s="215"/>
      <c r="G69" s="216"/>
      <c r="H69" s="252"/>
      <c r="I69" s="260"/>
      <c r="J69" s="224"/>
      <c r="K69" s="230"/>
      <c r="L69" s="227"/>
      <c r="M69" s="185"/>
    </row>
    <row r="70" spans="1:13" ht="14.25" customHeight="1">
      <c r="A70" s="224"/>
      <c r="B70" s="214" t="s">
        <v>28</v>
      </c>
      <c r="C70" s="215"/>
      <c r="D70" s="215"/>
      <c r="E70" s="215"/>
      <c r="F70" s="215"/>
      <c r="G70" s="216"/>
      <c r="H70" s="252"/>
      <c r="I70" s="260"/>
      <c r="J70" s="224"/>
      <c r="K70" s="230"/>
      <c r="L70" s="227"/>
      <c r="M70" s="185"/>
    </row>
    <row r="71" spans="1:13" ht="14.25" customHeight="1">
      <c r="A71" s="225"/>
      <c r="B71" s="214" t="s">
        <v>54</v>
      </c>
      <c r="C71" s="215"/>
      <c r="D71" s="215"/>
      <c r="E71" s="215"/>
      <c r="F71" s="215"/>
      <c r="G71" s="216"/>
      <c r="H71" s="261"/>
      <c r="I71" s="262"/>
      <c r="J71" s="225"/>
      <c r="K71" s="231"/>
      <c r="L71" s="228"/>
      <c r="M71" s="185"/>
    </row>
    <row r="72" spans="1:13" ht="14.25" customHeight="1">
      <c r="A72" s="217" t="s">
        <v>330</v>
      </c>
      <c r="B72" s="214" t="s">
        <v>0</v>
      </c>
      <c r="C72" s="215"/>
      <c r="D72" s="215"/>
      <c r="E72" s="215"/>
      <c r="F72" s="215"/>
      <c r="G72" s="216"/>
      <c r="H72" s="212" t="s">
        <v>529</v>
      </c>
      <c r="I72" s="213"/>
      <c r="J72" s="180">
        <v>41802</v>
      </c>
      <c r="K72" s="164"/>
      <c r="L72" s="188"/>
      <c r="M72" s="185"/>
    </row>
    <row r="73" spans="1:13" ht="14.25" customHeight="1">
      <c r="A73" s="218"/>
      <c r="B73" s="214" t="s">
        <v>2</v>
      </c>
      <c r="C73" s="215"/>
      <c r="D73" s="215"/>
      <c r="E73" s="215"/>
      <c r="F73" s="215"/>
      <c r="G73" s="216"/>
      <c r="H73" s="219" t="s">
        <v>527</v>
      </c>
      <c r="I73" s="220"/>
      <c r="J73" s="32" t="s">
        <v>3</v>
      </c>
      <c r="K73" s="187" t="s">
        <v>538</v>
      </c>
      <c r="L73" s="188"/>
      <c r="M73" s="185"/>
    </row>
    <row r="74" spans="1:13" ht="14.25" customHeight="1">
      <c r="A74" s="124"/>
      <c r="B74" s="214" t="s">
        <v>494</v>
      </c>
      <c r="C74" s="215"/>
      <c r="D74" s="215"/>
      <c r="E74" s="215"/>
      <c r="F74" s="215"/>
      <c r="G74" s="216"/>
      <c r="H74" s="221"/>
      <c r="I74" s="222"/>
      <c r="J74" s="223"/>
      <c r="K74" s="229"/>
      <c r="L74" s="226"/>
      <c r="M74" s="185"/>
    </row>
    <row r="75" spans="1:13" ht="14.25" customHeight="1">
      <c r="A75" s="124"/>
      <c r="B75" s="214" t="s">
        <v>495</v>
      </c>
      <c r="C75" s="215"/>
      <c r="D75" s="215"/>
      <c r="E75" s="215"/>
      <c r="F75" s="215"/>
      <c r="G75" s="216"/>
      <c r="H75" s="212"/>
      <c r="I75" s="213"/>
      <c r="J75" s="224"/>
      <c r="K75" s="230"/>
      <c r="L75" s="227"/>
      <c r="M75" s="185"/>
    </row>
    <row r="76" spans="1:13" ht="14.25" customHeight="1">
      <c r="A76" s="124"/>
      <c r="B76" s="214" t="s">
        <v>496</v>
      </c>
      <c r="C76" s="215"/>
      <c r="D76" s="215"/>
      <c r="E76" s="215"/>
      <c r="F76" s="215"/>
      <c r="G76" s="216"/>
      <c r="H76" s="212"/>
      <c r="I76" s="213"/>
      <c r="J76" s="225"/>
      <c r="K76" s="231"/>
      <c r="L76" s="228"/>
      <c r="M76" s="185"/>
    </row>
    <row r="77" spans="1:13">
      <c r="A77" s="181" t="s">
        <v>346</v>
      </c>
      <c r="B77" s="182"/>
      <c r="C77" s="182"/>
      <c r="D77" s="182"/>
      <c r="E77" s="182"/>
      <c r="F77" s="182"/>
      <c r="G77" s="182"/>
      <c r="H77" s="183"/>
      <c r="I77" s="183"/>
      <c r="J77" s="161"/>
      <c r="K77" s="161"/>
      <c r="L77" s="161"/>
      <c r="M77" s="184"/>
    </row>
    <row r="78" spans="1:13" ht="13.5" customHeight="1">
      <c r="A78" s="211" t="s">
        <v>235</v>
      </c>
      <c r="B78" s="211"/>
      <c r="C78" s="211"/>
      <c r="D78" s="211"/>
      <c r="E78" s="211"/>
      <c r="F78" s="211"/>
      <c r="G78" s="211"/>
      <c r="H78" s="211"/>
      <c r="I78" s="211"/>
      <c r="J78" s="211"/>
      <c r="K78" s="211"/>
      <c r="L78" s="211"/>
      <c r="M78" s="184"/>
    </row>
    <row r="79" spans="1:13" ht="15" customHeight="1">
      <c r="A79" s="211" t="s">
        <v>321</v>
      </c>
      <c r="B79" s="211"/>
      <c r="C79" s="211"/>
      <c r="D79" s="211"/>
      <c r="E79" s="211"/>
      <c r="F79" s="211"/>
      <c r="G79" s="211"/>
      <c r="H79" s="211"/>
      <c r="I79" s="211"/>
      <c r="J79" s="211"/>
      <c r="K79" s="211"/>
      <c r="L79" s="211"/>
      <c r="M79" s="184"/>
    </row>
    <row r="80" spans="1:13" ht="13.5" customHeight="1">
      <c r="A80" s="211" t="s">
        <v>75</v>
      </c>
      <c r="B80" s="211"/>
      <c r="C80" s="211"/>
      <c r="D80" s="211"/>
      <c r="E80" s="211"/>
      <c r="F80" s="211"/>
      <c r="G80" s="211"/>
      <c r="H80" s="211"/>
      <c r="I80" s="211"/>
      <c r="J80" s="211"/>
      <c r="K80" s="211"/>
      <c r="L80" s="211"/>
      <c r="M80" s="184"/>
    </row>
    <row r="81" spans="1:13" ht="13.5" customHeight="1">
      <c r="A81" s="211" t="s">
        <v>237</v>
      </c>
      <c r="B81" s="211"/>
      <c r="C81" s="211"/>
      <c r="D81" s="211"/>
      <c r="E81" s="211"/>
      <c r="F81" s="211"/>
      <c r="G81" s="211"/>
      <c r="H81" s="211"/>
      <c r="I81" s="211"/>
      <c r="J81" s="211"/>
      <c r="K81" s="211"/>
      <c r="L81" s="211"/>
      <c r="M81" s="184"/>
    </row>
    <row r="82" spans="1:13">
      <c r="A82" s="1"/>
      <c r="B82" s="1"/>
      <c r="C82" s="1"/>
      <c r="D82" s="1"/>
      <c r="E82" s="1"/>
      <c r="F82" s="1"/>
      <c r="G82" s="1"/>
      <c r="H82" s="1"/>
      <c r="I82" s="1"/>
    </row>
  </sheetData>
  <mergeCells count="155">
    <mergeCell ref="L5:L11"/>
    <mergeCell ref="K5:K11"/>
    <mergeCell ref="B5:G5"/>
    <mergeCell ref="A1:A2"/>
    <mergeCell ref="H1:I1"/>
    <mergeCell ref="B2:H2"/>
    <mergeCell ref="A3:A4"/>
    <mergeCell ref="J3:J4"/>
    <mergeCell ref="L3:L4"/>
    <mergeCell ref="K3:K4"/>
    <mergeCell ref="B3:G4"/>
    <mergeCell ref="B6:G6"/>
    <mergeCell ref="B7:G7"/>
    <mergeCell ref="B8:G8"/>
    <mergeCell ref="B9:G9"/>
    <mergeCell ref="B10:G10"/>
    <mergeCell ref="B11:G11"/>
    <mergeCell ref="H3:I4"/>
    <mergeCell ref="A5:A11"/>
    <mergeCell ref="J5:J11"/>
    <mergeCell ref="I5:I11"/>
    <mergeCell ref="B12:G12"/>
    <mergeCell ref="H12:I12"/>
    <mergeCell ref="A13:A16"/>
    <mergeCell ref="B13:G13"/>
    <mergeCell ref="H13:I15"/>
    <mergeCell ref="J14:J15"/>
    <mergeCell ref="B14:G14"/>
    <mergeCell ref="B15:G15"/>
    <mergeCell ref="B16:G16"/>
    <mergeCell ref="H16:I16"/>
    <mergeCell ref="L20:L22"/>
    <mergeCell ref="K20:K22"/>
    <mergeCell ref="A17:A22"/>
    <mergeCell ref="J17:J22"/>
    <mergeCell ref="L17:L19"/>
    <mergeCell ref="K17:K19"/>
    <mergeCell ref="B17:G17"/>
    <mergeCell ref="B18:G18"/>
    <mergeCell ref="B19:C22"/>
    <mergeCell ref="H17:I18"/>
    <mergeCell ref="D19:G19"/>
    <mergeCell ref="D20:G20"/>
    <mergeCell ref="D21:G21"/>
    <mergeCell ref="D22:G22"/>
    <mergeCell ref="H19:I22"/>
    <mergeCell ref="B26:G26"/>
    <mergeCell ref="B27:G27"/>
    <mergeCell ref="B28:G28"/>
    <mergeCell ref="A23:A35"/>
    <mergeCell ref="J23:J35"/>
    <mergeCell ref="L23:L35"/>
    <mergeCell ref="K23:K35"/>
    <mergeCell ref="B23:G23"/>
    <mergeCell ref="H23:I23"/>
    <mergeCell ref="B24:G24"/>
    <mergeCell ref="H24:I24"/>
    <mergeCell ref="B25:G25"/>
    <mergeCell ref="H25:I25"/>
    <mergeCell ref="H29:I32"/>
    <mergeCell ref="H26:I26"/>
    <mergeCell ref="H27:I28"/>
    <mergeCell ref="B33:G33"/>
    <mergeCell ref="H33:I33"/>
    <mergeCell ref="B34:G34"/>
    <mergeCell ref="H34:I35"/>
    <mergeCell ref="B35:G35"/>
    <mergeCell ref="B29:G29"/>
    <mergeCell ref="B30:G30"/>
    <mergeCell ref="B31:G31"/>
    <mergeCell ref="B32:G32"/>
    <mergeCell ref="D38:G38"/>
    <mergeCell ref="H40:I43"/>
    <mergeCell ref="H44:I47"/>
    <mergeCell ref="J46:J52"/>
    <mergeCell ref="L46:L52"/>
    <mergeCell ref="K46:K52"/>
    <mergeCell ref="H48:I48"/>
    <mergeCell ref="B36:G36"/>
    <mergeCell ref="H36:I36"/>
    <mergeCell ref="J37:J45"/>
    <mergeCell ref="H37:I39"/>
    <mergeCell ref="L38:L45"/>
    <mergeCell ref="K38:K45"/>
    <mergeCell ref="B38:B39"/>
    <mergeCell ref="C38:C39"/>
    <mergeCell ref="A37:A52"/>
    <mergeCell ref="H49:I49"/>
    <mergeCell ref="H50:I50"/>
    <mergeCell ref="H51:I51"/>
    <mergeCell ref="H52:I52"/>
    <mergeCell ref="A53:A62"/>
    <mergeCell ref="J53:J56"/>
    <mergeCell ref="B53:G53"/>
    <mergeCell ref="H53:I53"/>
    <mergeCell ref="B54:G54"/>
    <mergeCell ref="H54:I54"/>
    <mergeCell ref="F57:G57"/>
    <mergeCell ref="F58:G58"/>
    <mergeCell ref="F59:G59"/>
    <mergeCell ref="B57:E57"/>
    <mergeCell ref="B58:E58"/>
    <mergeCell ref="B59:E59"/>
    <mergeCell ref="J60:J62"/>
    <mergeCell ref="B37:G37"/>
    <mergeCell ref="L60:L62"/>
    <mergeCell ref="K60:K62"/>
    <mergeCell ref="B60:G60"/>
    <mergeCell ref="H60:I62"/>
    <mergeCell ref="B61:G61"/>
    <mergeCell ref="B62:G62"/>
    <mergeCell ref="B55:G55"/>
    <mergeCell ref="H55:I55"/>
    <mergeCell ref="B56:G56"/>
    <mergeCell ref="H56:I56"/>
    <mergeCell ref="J57:J59"/>
    <mergeCell ref="L57:L59"/>
    <mergeCell ref="K57:K59"/>
    <mergeCell ref="H57:I59"/>
    <mergeCell ref="B71:G71"/>
    <mergeCell ref="A66:A71"/>
    <mergeCell ref="J66:J71"/>
    <mergeCell ref="L66:L71"/>
    <mergeCell ref="K66:K71"/>
    <mergeCell ref="B66:G66"/>
    <mergeCell ref="A63:A65"/>
    <mergeCell ref="J63:J65"/>
    <mergeCell ref="L63:L65"/>
    <mergeCell ref="K63:K65"/>
    <mergeCell ref="B63:G63"/>
    <mergeCell ref="H63:I65"/>
    <mergeCell ref="B64:G64"/>
    <mergeCell ref="B65:G65"/>
    <mergeCell ref="H66:I71"/>
    <mergeCell ref="B67:G67"/>
    <mergeCell ref="B68:G68"/>
    <mergeCell ref="B69:G69"/>
    <mergeCell ref="B70:G70"/>
    <mergeCell ref="A78:L78"/>
    <mergeCell ref="A79:L79"/>
    <mergeCell ref="A80:L80"/>
    <mergeCell ref="A81:L81"/>
    <mergeCell ref="H75:I75"/>
    <mergeCell ref="B76:G76"/>
    <mergeCell ref="H76:I76"/>
    <mergeCell ref="A72:A73"/>
    <mergeCell ref="B72:G72"/>
    <mergeCell ref="H72:I72"/>
    <mergeCell ref="B73:G73"/>
    <mergeCell ref="H73:I74"/>
    <mergeCell ref="J74:J76"/>
    <mergeCell ref="L74:L76"/>
    <mergeCell ref="K74:K76"/>
    <mergeCell ref="B74:G74"/>
    <mergeCell ref="B75:G75"/>
  </mergeCells>
  <phoneticPr fontId="1"/>
  <printOptions horizontalCentered="1" verticalCentered="1"/>
  <pageMargins left="0.23622047244094491" right="0.23622047244094491" top="0.35433070866141736" bottom="0.35433070866141736" header="0.11811023622047245" footer="0.11811023622047245"/>
  <pageSetup paperSize="9" scale="50" orientation="portrait" horizontalDpi="4294967293"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L33"/>
  <sheetViews>
    <sheetView topLeftCell="A3" workbookViewId="0">
      <selection activeCell="E21" sqref="E21"/>
    </sheetView>
  </sheetViews>
  <sheetFormatPr baseColWidth="12" defaultColWidth="8.83203125" defaultRowHeight="17" x14ac:dyDescent="0"/>
  <cols>
    <col min="2" max="2" width="8" customWidth="1"/>
    <col min="3" max="3" width="12" customWidth="1"/>
    <col min="4" max="4" width="3.33203125" customWidth="1"/>
    <col min="5" max="5" width="8.1640625" customWidth="1"/>
    <col min="6" max="6" width="10.33203125" customWidth="1"/>
    <col min="7" max="7" width="8.83203125" customWidth="1"/>
    <col min="8" max="8" width="6.6640625" customWidth="1"/>
    <col min="9" max="10" width="13.33203125" customWidth="1"/>
  </cols>
  <sheetData>
    <row r="6" spans="2:12" ht="29.25" customHeight="1">
      <c r="B6" s="199" t="s">
        <v>463</v>
      </c>
      <c r="C6" s="200"/>
      <c r="D6" s="200"/>
      <c r="E6" s="200"/>
      <c r="F6" s="200"/>
      <c r="G6" s="200"/>
      <c r="H6" s="201"/>
    </row>
    <row r="7" spans="2:12" ht="30.75" customHeight="1">
      <c r="B7" s="61"/>
      <c r="C7" s="132"/>
      <c r="D7" s="133"/>
      <c r="E7" s="206" t="s">
        <v>435</v>
      </c>
      <c r="F7" s="208" t="s">
        <v>452</v>
      </c>
      <c r="G7" s="191" t="s">
        <v>456</v>
      </c>
      <c r="H7" s="209" t="s">
        <v>3</v>
      </c>
      <c r="I7" s="126"/>
      <c r="J7" s="126"/>
      <c r="K7" s="125"/>
    </row>
    <row r="8" spans="2:12" ht="49.5" customHeight="1">
      <c r="B8" s="134"/>
      <c r="C8" s="135"/>
      <c r="D8" s="136"/>
      <c r="E8" s="207"/>
      <c r="F8" s="208"/>
      <c r="G8" s="191"/>
      <c r="H8" s="210"/>
      <c r="I8" s="126"/>
      <c r="J8" s="126"/>
      <c r="K8" s="125"/>
    </row>
    <row r="9" spans="2:12" ht="20.25" customHeight="1">
      <c r="B9" s="203" t="s">
        <v>443</v>
      </c>
      <c r="C9" s="137" t="s">
        <v>437</v>
      </c>
      <c r="E9" s="138">
        <v>80000</v>
      </c>
      <c r="F9" s="139">
        <v>80000</v>
      </c>
      <c r="G9" s="138">
        <v>80000</v>
      </c>
      <c r="H9" s="171" t="s">
        <v>444</v>
      </c>
      <c r="I9" s="126">
        <v>72327</v>
      </c>
      <c r="J9" s="126"/>
      <c r="K9" s="128">
        <v>72327</v>
      </c>
      <c r="L9" s="1"/>
    </row>
    <row r="10" spans="2:12" ht="28.5" customHeight="1">
      <c r="B10" s="204"/>
      <c r="C10" s="137" t="s">
        <v>49</v>
      </c>
      <c r="E10" s="140">
        <v>224950</v>
      </c>
      <c r="F10" s="141">
        <v>108500</v>
      </c>
      <c r="G10" s="140">
        <f>+F10</f>
        <v>108500</v>
      </c>
      <c r="H10" s="171" t="s">
        <v>445</v>
      </c>
      <c r="I10" s="127">
        <v>172758</v>
      </c>
      <c r="J10" s="127"/>
      <c r="K10" s="130">
        <v>172758</v>
      </c>
      <c r="L10" s="131">
        <v>172758</v>
      </c>
    </row>
    <row r="11" spans="2:12" ht="20.25" customHeight="1">
      <c r="B11" s="204"/>
      <c r="C11" s="137" t="s">
        <v>21</v>
      </c>
      <c r="E11" s="140" t="s">
        <v>441</v>
      </c>
      <c r="F11" s="141" t="s">
        <v>441</v>
      </c>
      <c r="G11" s="140" t="s">
        <v>441</v>
      </c>
      <c r="H11" s="171"/>
      <c r="I11" s="127"/>
      <c r="J11" s="127"/>
      <c r="K11" s="130"/>
      <c r="L11" s="131"/>
    </row>
    <row r="12" spans="2:12" ht="20.25" customHeight="1">
      <c r="B12" s="204"/>
      <c r="C12" s="137" t="s">
        <v>448</v>
      </c>
      <c r="E12" s="140" t="s">
        <v>19</v>
      </c>
      <c r="F12" s="141" t="s">
        <v>442</v>
      </c>
      <c r="G12" s="140" t="s">
        <v>442</v>
      </c>
      <c r="H12" s="192" t="s">
        <v>446</v>
      </c>
      <c r="I12" s="127"/>
      <c r="J12" s="127"/>
      <c r="K12" s="130"/>
      <c r="L12" s="131"/>
    </row>
    <row r="13" spans="2:12" ht="20.25" customHeight="1">
      <c r="B13" s="205"/>
      <c r="C13" s="137" t="s">
        <v>449</v>
      </c>
      <c r="E13" s="140" t="s">
        <v>450</v>
      </c>
      <c r="F13" s="141" t="s">
        <v>451</v>
      </c>
      <c r="G13" s="140" t="s">
        <v>451</v>
      </c>
      <c r="H13" s="192"/>
      <c r="I13" s="127"/>
      <c r="J13" s="127"/>
      <c r="K13" s="130"/>
      <c r="L13" s="131"/>
    </row>
    <row r="14" spans="2:12" ht="20.25" customHeight="1">
      <c r="B14" s="202" t="s">
        <v>475</v>
      </c>
      <c r="C14" s="202"/>
      <c r="E14" s="140">
        <v>55</v>
      </c>
      <c r="F14" s="141">
        <v>33.333333333333336</v>
      </c>
      <c r="G14" s="144">
        <v>40</v>
      </c>
      <c r="H14" s="172" t="s">
        <v>453</v>
      </c>
      <c r="I14" s="127"/>
      <c r="J14" s="127"/>
      <c r="K14" s="130"/>
      <c r="L14" s="131"/>
    </row>
    <row r="15" spans="2:12" ht="20.25" customHeight="1">
      <c r="B15" s="203" t="s">
        <v>472</v>
      </c>
      <c r="C15" s="137" t="s">
        <v>433</v>
      </c>
      <c r="E15" s="140">
        <v>1388</v>
      </c>
      <c r="F15" s="141">
        <v>635</v>
      </c>
      <c r="G15" s="145">
        <f>+E19*G10/10000</f>
        <v>669.47321627028225</v>
      </c>
      <c r="H15" s="172" t="s">
        <v>454</v>
      </c>
      <c r="I15" s="127"/>
      <c r="J15" s="127"/>
      <c r="K15" s="129"/>
      <c r="L15" s="1"/>
    </row>
    <row r="16" spans="2:12" ht="27" customHeight="1">
      <c r="B16" s="204"/>
      <c r="C16" s="137" t="s">
        <v>470</v>
      </c>
      <c r="E16" s="140">
        <v>237</v>
      </c>
      <c r="F16" s="141" t="s">
        <v>436</v>
      </c>
      <c r="G16" s="143">
        <f>+E16*G10/E10</f>
        <v>114.31206934874416</v>
      </c>
      <c r="H16" s="192" t="s">
        <v>471</v>
      </c>
      <c r="I16" s="127"/>
      <c r="J16" s="127"/>
      <c r="K16" s="129"/>
      <c r="L16" s="1"/>
    </row>
    <row r="17" spans="2:12" ht="21" customHeight="1">
      <c r="B17" s="204"/>
      <c r="C17" s="137" t="s">
        <v>434</v>
      </c>
      <c r="E17" s="140">
        <v>67</v>
      </c>
      <c r="F17" s="141" t="s">
        <v>436</v>
      </c>
      <c r="G17" s="143">
        <f>+E17*G10/E10</f>
        <v>32.31607023783063</v>
      </c>
      <c r="H17" s="192"/>
      <c r="I17" s="127"/>
      <c r="J17" s="127"/>
      <c r="K17" s="129"/>
      <c r="L17" s="1"/>
    </row>
    <row r="18" spans="2:12" ht="20.25" customHeight="1">
      <c r="B18" s="205"/>
      <c r="C18" s="138" t="s">
        <v>447</v>
      </c>
      <c r="E18" s="155">
        <f>SUM(E15:E17)</f>
        <v>1692</v>
      </c>
      <c r="F18" s="141">
        <f t="shared" ref="F18:G18" si="0">SUM(F15:F17)</f>
        <v>635</v>
      </c>
      <c r="G18" s="145">
        <f t="shared" si="0"/>
        <v>816.10135585685703</v>
      </c>
      <c r="H18" s="172"/>
      <c r="I18" s="127">
        <v>603</v>
      </c>
      <c r="J18" s="127"/>
      <c r="K18" s="129">
        <v>603</v>
      </c>
      <c r="L18" s="1"/>
    </row>
    <row r="19" spans="2:12" ht="29.25" customHeight="1">
      <c r="B19" s="202" t="s">
        <v>469</v>
      </c>
      <c r="C19" s="202"/>
      <c r="E19" s="155">
        <f>+E15*10000/E10</f>
        <v>61.702600577906203</v>
      </c>
      <c r="F19" s="170">
        <f>+F15*10000/F10</f>
        <v>58.525345622119815</v>
      </c>
      <c r="G19" s="145">
        <f>+E19</f>
        <v>61.702600577906203</v>
      </c>
      <c r="H19" s="172" t="s">
        <v>455</v>
      </c>
      <c r="I19" s="127"/>
      <c r="J19" s="127"/>
      <c r="K19" s="129"/>
      <c r="L19" s="1"/>
    </row>
    <row r="20" spans="2:12" ht="27.75" customHeight="1">
      <c r="B20" s="202" t="s">
        <v>464</v>
      </c>
      <c r="C20" s="202"/>
      <c r="E20" s="138">
        <v>46</v>
      </c>
      <c r="F20" s="148" t="s">
        <v>440</v>
      </c>
      <c r="G20" s="143">
        <f>+$E20*G10/$E10</f>
        <v>22.187152700600134</v>
      </c>
      <c r="H20" s="156" t="s">
        <v>473</v>
      </c>
      <c r="I20" s="125"/>
      <c r="J20" s="125"/>
      <c r="K20" s="125"/>
    </row>
    <row r="21" spans="2:12" ht="23.25" customHeight="1">
      <c r="B21" s="191" t="s">
        <v>460</v>
      </c>
      <c r="C21" s="154" t="s">
        <v>465</v>
      </c>
      <c r="E21" s="138">
        <v>20</v>
      </c>
      <c r="F21" s="193" t="s">
        <v>492</v>
      </c>
      <c r="G21" s="142">
        <v>20</v>
      </c>
      <c r="H21" s="194" t="s">
        <v>474</v>
      </c>
      <c r="J21" s="125"/>
      <c r="K21" s="125"/>
    </row>
    <row r="22" spans="2:12" ht="20.25" customHeight="1">
      <c r="B22" s="191"/>
      <c r="C22" s="154" t="s">
        <v>466</v>
      </c>
      <c r="E22" s="142">
        <v>5</v>
      </c>
      <c r="F22" s="193"/>
      <c r="G22" s="142">
        <v>5</v>
      </c>
      <c r="H22" s="195"/>
      <c r="I22" t="s">
        <v>462</v>
      </c>
    </row>
    <row r="23" spans="2:12" ht="20.25" customHeight="1">
      <c r="B23" s="191"/>
      <c r="C23" s="154" t="s">
        <v>439</v>
      </c>
      <c r="E23" s="138">
        <v>11</v>
      </c>
      <c r="F23" s="193"/>
      <c r="G23" s="142">
        <v>11</v>
      </c>
      <c r="H23" s="195"/>
    </row>
    <row r="24" spans="2:12" ht="20.25" customHeight="1">
      <c r="B24" s="191"/>
      <c r="C24" s="154" t="s">
        <v>438</v>
      </c>
      <c r="E24" s="150">
        <v>12</v>
      </c>
      <c r="F24" s="193"/>
      <c r="G24" s="144">
        <v>0</v>
      </c>
      <c r="H24" s="173" t="s">
        <v>457</v>
      </c>
    </row>
    <row r="25" spans="2:12" ht="22.5" customHeight="1">
      <c r="B25" s="191"/>
      <c r="C25" s="154" t="s">
        <v>467</v>
      </c>
      <c r="E25" s="144">
        <f>+E24*30</f>
        <v>360</v>
      </c>
      <c r="F25" s="160" t="s">
        <v>485</v>
      </c>
      <c r="G25" s="144">
        <v>0</v>
      </c>
      <c r="H25" s="156" t="s">
        <v>458</v>
      </c>
    </row>
    <row r="26" spans="2:12" ht="27.75" customHeight="1">
      <c r="B26" s="189" t="s">
        <v>468</v>
      </c>
      <c r="C26" s="190"/>
      <c r="E26" s="151">
        <f>30*E20+E18</f>
        <v>3072</v>
      </c>
      <c r="F26" s="160" t="s">
        <v>459</v>
      </c>
      <c r="G26" s="145">
        <f>30*G20+G18</f>
        <v>1481.7159368748612</v>
      </c>
      <c r="H26" s="173" t="s">
        <v>476</v>
      </c>
    </row>
    <row r="27" spans="2:12" ht="29.25" customHeight="1">
      <c r="B27" s="146"/>
      <c r="C27" s="147"/>
      <c r="D27" s="196" t="s">
        <v>461</v>
      </c>
      <c r="E27" s="197"/>
      <c r="F27" s="197"/>
      <c r="G27" s="198"/>
      <c r="H27" s="157" t="s">
        <v>84</v>
      </c>
    </row>
    <row r="28" spans="2:12" ht="27.75" customHeight="1">
      <c r="B28" s="61"/>
      <c r="C28" s="133"/>
      <c r="D28" s="152" t="s">
        <v>478</v>
      </c>
      <c r="E28" s="191" t="s">
        <v>487</v>
      </c>
      <c r="F28" s="191"/>
      <c r="G28" s="142">
        <f>+E25-G25</f>
        <v>360</v>
      </c>
      <c r="H28" s="158" t="s">
        <v>486</v>
      </c>
    </row>
    <row r="29" spans="2:12" ht="28.5" customHeight="1">
      <c r="B29" s="61"/>
      <c r="C29" s="149"/>
      <c r="D29" s="153" t="s">
        <v>479</v>
      </c>
      <c r="E29" s="191" t="s">
        <v>488</v>
      </c>
      <c r="F29" s="191"/>
      <c r="G29" s="140">
        <f>+E26-G26</f>
        <v>1590.2840631251388</v>
      </c>
      <c r="H29" s="159" t="s">
        <v>477</v>
      </c>
    </row>
    <row r="30" spans="2:12" ht="28.5" customHeight="1">
      <c r="B30" s="61"/>
      <c r="C30" s="149"/>
      <c r="D30" s="153" t="s">
        <v>480</v>
      </c>
      <c r="E30" s="191" t="s">
        <v>489</v>
      </c>
      <c r="F30" s="191"/>
      <c r="G30" s="169">
        <f>+G29/$E25</f>
        <v>4.4174557309031632</v>
      </c>
      <c r="H30" s="159" t="s">
        <v>483</v>
      </c>
    </row>
    <row r="31" spans="2:12" ht="28.5" customHeight="1">
      <c r="B31" s="146"/>
      <c r="C31" s="166"/>
      <c r="D31" s="153" t="s">
        <v>481</v>
      </c>
      <c r="E31" s="191" t="s">
        <v>490</v>
      </c>
      <c r="F31" s="191"/>
      <c r="G31" s="169">
        <f>50.6/SUM(E21:E24)</f>
        <v>1.0541666666666667</v>
      </c>
      <c r="H31" s="167"/>
    </row>
    <row r="32" spans="2:12" ht="30" customHeight="1">
      <c r="B32" s="146"/>
      <c r="C32" s="166"/>
      <c r="D32" s="153" t="s">
        <v>482</v>
      </c>
      <c r="E32" s="191" t="s">
        <v>491</v>
      </c>
      <c r="F32" s="191"/>
      <c r="G32" s="168">
        <f>+G30-G31</f>
        <v>3.3632890642364965</v>
      </c>
      <c r="H32" s="167" t="s">
        <v>484</v>
      </c>
    </row>
    <row r="33" spans="2:8" ht="17.25" customHeight="1">
      <c r="B33" s="161"/>
      <c r="C33" s="161"/>
      <c r="D33" s="161"/>
      <c r="E33" s="161"/>
      <c r="F33" s="161"/>
      <c r="G33" s="161"/>
      <c r="H33" s="161"/>
    </row>
  </sheetData>
  <mergeCells count="22">
    <mergeCell ref="B6:H6"/>
    <mergeCell ref="B21:B25"/>
    <mergeCell ref="B19:C19"/>
    <mergeCell ref="H12:H13"/>
    <mergeCell ref="B9:B13"/>
    <mergeCell ref="B15:B18"/>
    <mergeCell ref="G7:G8"/>
    <mergeCell ref="E7:E8"/>
    <mergeCell ref="F7:F8"/>
    <mergeCell ref="H7:H8"/>
    <mergeCell ref="B20:C20"/>
    <mergeCell ref="B14:C14"/>
    <mergeCell ref="B26:C26"/>
    <mergeCell ref="E31:F31"/>
    <mergeCell ref="E32:F32"/>
    <mergeCell ref="H16:H17"/>
    <mergeCell ref="F21:F24"/>
    <mergeCell ref="H21:H23"/>
    <mergeCell ref="E28:F28"/>
    <mergeCell ref="E29:F29"/>
    <mergeCell ref="E30:F30"/>
    <mergeCell ref="D27:G27"/>
  </mergeCells>
  <phoneticPr fontId="1"/>
  <pageMargins left="0.7" right="0.7" top="0.75" bottom="0.75" header="0.3" footer="0.3"/>
  <pageSetup paperSize="9"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4"/>
  <sheetViews>
    <sheetView zoomScale="69" zoomScaleNormal="69" zoomScalePageLayoutView="69" workbookViewId="0">
      <pane xSplit="2" ySplit="1" topLeftCell="C17" activePane="bottomRight" state="frozen"/>
      <selection pane="topRight" activeCell="C1" sqref="C1"/>
      <selection pane="bottomLeft" activeCell="A2" sqref="A2"/>
      <selection pane="bottomRight" activeCell="I34" sqref="I34:M34"/>
    </sheetView>
  </sheetViews>
  <sheetFormatPr baseColWidth="12" defaultColWidth="8.83203125" defaultRowHeight="17" x14ac:dyDescent="0"/>
  <cols>
    <col min="1" max="1" width="5.83203125" customWidth="1"/>
    <col min="2" max="2" width="18.83203125" customWidth="1"/>
    <col min="3" max="3" width="15.6640625" customWidth="1"/>
    <col min="4" max="6" width="16.6640625" customWidth="1"/>
    <col min="7" max="7" width="15.33203125" customWidth="1"/>
    <col min="8" max="8" width="16.33203125" customWidth="1"/>
    <col min="9" max="9" width="18" customWidth="1"/>
    <col min="10" max="10" width="17.1640625" customWidth="1"/>
    <col min="11" max="11" width="18.1640625" customWidth="1"/>
    <col min="12" max="12" width="16.1640625" customWidth="1"/>
    <col min="13" max="13" width="15.6640625" customWidth="1"/>
    <col min="14" max="14" width="19.1640625" customWidth="1"/>
    <col min="15" max="15" width="20.5" customWidth="1"/>
    <col min="16" max="16" width="21.1640625" customWidth="1"/>
    <col min="17" max="17" width="16.6640625" customWidth="1"/>
  </cols>
  <sheetData>
    <row r="1" spans="1:17" ht="76.5" customHeight="1">
      <c r="A1" s="375" t="s">
        <v>89</v>
      </c>
      <c r="B1" s="376"/>
      <c r="C1" s="10" t="s">
        <v>90</v>
      </c>
      <c r="D1" s="11" t="s">
        <v>91</v>
      </c>
      <c r="E1" s="377" t="s">
        <v>92</v>
      </c>
      <c r="F1" s="378"/>
      <c r="G1" s="12" t="s">
        <v>93</v>
      </c>
      <c r="H1" s="13" t="s">
        <v>2</v>
      </c>
      <c r="I1" s="11" t="s">
        <v>94</v>
      </c>
      <c r="J1" s="10" t="s">
        <v>95</v>
      </c>
      <c r="K1" s="11" t="s">
        <v>96</v>
      </c>
      <c r="L1" s="354" t="s">
        <v>97</v>
      </c>
      <c r="M1" s="356"/>
      <c r="N1" s="354" t="s">
        <v>0</v>
      </c>
      <c r="O1" s="355"/>
      <c r="P1" s="356"/>
      <c r="Q1" s="11" t="s">
        <v>1</v>
      </c>
    </row>
    <row r="2" spans="1:17" ht="69" customHeight="1">
      <c r="A2" s="363" t="s">
        <v>98</v>
      </c>
      <c r="B2" s="363"/>
      <c r="C2" s="10" t="s">
        <v>99</v>
      </c>
      <c r="D2" s="11" t="s">
        <v>100</v>
      </c>
      <c r="E2" s="11" t="s">
        <v>101</v>
      </c>
      <c r="F2" s="11" t="s">
        <v>102</v>
      </c>
      <c r="G2" s="12" t="s">
        <v>103</v>
      </c>
      <c r="H2" s="11" t="s">
        <v>104</v>
      </c>
      <c r="I2" s="11" t="s">
        <v>105</v>
      </c>
      <c r="J2" s="14" t="s">
        <v>106</v>
      </c>
      <c r="K2" s="11" t="s">
        <v>107</v>
      </c>
      <c r="L2" s="11" t="s">
        <v>108</v>
      </c>
      <c r="M2" s="11" t="s">
        <v>109</v>
      </c>
      <c r="N2" s="11" t="s">
        <v>110</v>
      </c>
      <c r="O2" s="11" t="s">
        <v>111</v>
      </c>
      <c r="P2" s="11" t="s">
        <v>112</v>
      </c>
      <c r="Q2" s="11" t="s">
        <v>113</v>
      </c>
    </row>
    <row r="3" spans="1:17" ht="30.75" customHeight="1">
      <c r="A3" s="371" t="s">
        <v>114</v>
      </c>
      <c r="B3" s="15" t="s">
        <v>115</v>
      </c>
      <c r="C3" s="10" t="s">
        <v>116</v>
      </c>
      <c r="D3" s="11" t="s">
        <v>117</v>
      </c>
      <c r="E3" s="369" t="s">
        <v>118</v>
      </c>
      <c r="F3" s="369" t="s">
        <v>119</v>
      </c>
      <c r="G3" s="12" t="s">
        <v>120</v>
      </c>
      <c r="H3" s="11" t="s">
        <v>121</v>
      </c>
      <c r="I3" s="369" t="s">
        <v>122</v>
      </c>
      <c r="J3" s="11" t="s">
        <v>123</v>
      </c>
      <c r="K3" s="11" t="s">
        <v>123</v>
      </c>
      <c r="L3" s="11" t="s">
        <v>124</v>
      </c>
      <c r="M3" s="11" t="s">
        <v>123</v>
      </c>
      <c r="N3" s="11" t="s">
        <v>125</v>
      </c>
      <c r="O3" s="11" t="s">
        <v>125</v>
      </c>
      <c r="P3" s="11" t="s">
        <v>125</v>
      </c>
      <c r="Q3" s="11" t="s">
        <v>126</v>
      </c>
    </row>
    <row r="4" spans="1:17" ht="65.25" customHeight="1">
      <c r="A4" s="371"/>
      <c r="B4" s="11" t="s">
        <v>127</v>
      </c>
      <c r="C4" s="16"/>
      <c r="D4" s="11" t="s">
        <v>128</v>
      </c>
      <c r="E4" s="379"/>
      <c r="F4" s="379"/>
      <c r="G4" s="17" t="s">
        <v>129</v>
      </c>
      <c r="H4" s="11" t="s">
        <v>130</v>
      </c>
      <c r="I4" s="370"/>
      <c r="J4" s="18" t="s">
        <v>131</v>
      </c>
      <c r="K4" s="11" t="s">
        <v>132</v>
      </c>
      <c r="L4" s="18" t="s">
        <v>133</v>
      </c>
      <c r="M4" s="18" t="s">
        <v>134</v>
      </c>
      <c r="N4" s="18" t="s">
        <v>135</v>
      </c>
      <c r="O4" s="18" t="s">
        <v>136</v>
      </c>
      <c r="P4" s="18" t="s">
        <v>136</v>
      </c>
      <c r="Q4" s="18" t="s">
        <v>137</v>
      </c>
    </row>
    <row r="5" spans="1:17" ht="26.25" customHeight="1">
      <c r="A5" s="367" t="s">
        <v>138</v>
      </c>
      <c r="B5" s="368"/>
      <c r="C5" s="11">
        <v>113366</v>
      </c>
      <c r="D5" s="19" t="s">
        <v>139</v>
      </c>
      <c r="E5" s="379"/>
      <c r="F5" s="379"/>
      <c r="G5" s="11"/>
      <c r="H5" s="11"/>
      <c r="I5" s="11"/>
      <c r="J5" s="11"/>
      <c r="K5" s="11"/>
      <c r="L5" s="11" t="s">
        <v>140</v>
      </c>
      <c r="M5" s="11" t="s">
        <v>141</v>
      </c>
      <c r="N5" s="11"/>
      <c r="O5" s="11"/>
      <c r="P5" s="11"/>
      <c r="Q5" s="11" t="s">
        <v>139</v>
      </c>
    </row>
    <row r="6" spans="1:17" ht="29.25" customHeight="1">
      <c r="A6" s="367" t="s">
        <v>142</v>
      </c>
      <c r="B6" s="368"/>
      <c r="C6" s="11">
        <v>73225</v>
      </c>
      <c r="D6" s="11" t="s">
        <v>139</v>
      </c>
      <c r="E6" s="379"/>
      <c r="F6" s="379"/>
      <c r="G6" s="11"/>
      <c r="H6" s="11"/>
      <c r="I6" s="11"/>
      <c r="J6" s="11"/>
      <c r="K6" s="11"/>
      <c r="L6" s="11" t="s">
        <v>139</v>
      </c>
      <c r="M6" s="11" t="s">
        <v>139</v>
      </c>
      <c r="N6" s="11"/>
      <c r="O6" s="11"/>
      <c r="P6" s="11"/>
      <c r="Q6" s="11" t="s">
        <v>141</v>
      </c>
    </row>
    <row r="7" spans="1:17" ht="28.5" customHeight="1">
      <c r="A7" s="367" t="s">
        <v>143</v>
      </c>
      <c r="B7" s="368"/>
      <c r="C7" s="11">
        <v>210878</v>
      </c>
      <c r="D7" s="20" t="s">
        <v>144</v>
      </c>
      <c r="E7" s="379"/>
      <c r="F7" s="379"/>
      <c r="G7" s="11"/>
      <c r="H7" s="11" t="s">
        <v>145</v>
      </c>
      <c r="I7" s="11"/>
      <c r="J7" s="369" t="s">
        <v>146</v>
      </c>
      <c r="K7" s="11" t="s">
        <v>147</v>
      </c>
      <c r="L7" s="11" t="s">
        <v>145</v>
      </c>
      <c r="M7" s="11" t="s">
        <v>147</v>
      </c>
      <c r="N7" s="11" t="s">
        <v>147</v>
      </c>
      <c r="O7" s="20" t="s">
        <v>148</v>
      </c>
      <c r="P7" s="20" t="s">
        <v>148</v>
      </c>
      <c r="Q7" s="11" t="s">
        <v>149</v>
      </c>
    </row>
    <row r="8" spans="1:17" ht="33" customHeight="1">
      <c r="A8" s="367" t="s">
        <v>150</v>
      </c>
      <c r="B8" s="368"/>
      <c r="C8" s="11">
        <v>70</v>
      </c>
      <c r="D8" s="20" t="s">
        <v>144</v>
      </c>
      <c r="E8" s="379"/>
      <c r="F8" s="379"/>
      <c r="G8" s="11" t="s">
        <v>147</v>
      </c>
      <c r="H8" s="11"/>
      <c r="I8" s="11"/>
      <c r="J8" s="370"/>
      <c r="K8" s="11" t="s">
        <v>149</v>
      </c>
      <c r="L8" s="11" t="s">
        <v>147</v>
      </c>
      <c r="M8" s="11" t="s">
        <v>149</v>
      </c>
      <c r="N8" s="11" t="s">
        <v>149</v>
      </c>
      <c r="O8" s="11" t="s">
        <v>151</v>
      </c>
      <c r="P8" s="11" t="s">
        <v>149</v>
      </c>
      <c r="Q8" s="11" t="s">
        <v>141</v>
      </c>
    </row>
    <row r="9" spans="1:17" ht="55.5" customHeight="1">
      <c r="A9" s="371" t="s">
        <v>152</v>
      </c>
      <c r="B9" s="371"/>
      <c r="C9" s="11" t="s">
        <v>153</v>
      </c>
      <c r="D9" s="20" t="s">
        <v>144</v>
      </c>
      <c r="E9" s="379"/>
      <c r="F9" s="379"/>
      <c r="G9" s="11" t="s">
        <v>154</v>
      </c>
      <c r="H9" s="11" t="s">
        <v>147</v>
      </c>
      <c r="I9" s="14" t="s">
        <v>155</v>
      </c>
      <c r="J9" s="11" t="s">
        <v>156</v>
      </c>
      <c r="K9" s="11" t="s">
        <v>157</v>
      </c>
      <c r="L9" s="11" t="s">
        <v>154</v>
      </c>
      <c r="M9" s="11" t="s">
        <v>158</v>
      </c>
      <c r="N9" s="11" t="s">
        <v>145</v>
      </c>
      <c r="O9" s="20" t="s">
        <v>78</v>
      </c>
      <c r="P9" s="20" t="s">
        <v>159</v>
      </c>
      <c r="Q9" s="11" t="s">
        <v>154</v>
      </c>
    </row>
    <row r="10" spans="1:17" ht="58.5" customHeight="1">
      <c r="A10" s="354" t="s">
        <v>160</v>
      </c>
      <c r="B10" s="356"/>
      <c r="C10" s="11" t="s">
        <v>77</v>
      </c>
      <c r="D10" s="20" t="s">
        <v>78</v>
      </c>
      <c r="E10" s="370"/>
      <c r="F10" s="370"/>
      <c r="G10" s="11" t="s">
        <v>161</v>
      </c>
      <c r="H10" s="21" t="s">
        <v>162</v>
      </c>
      <c r="I10" s="11"/>
      <c r="J10" s="11" t="s">
        <v>163</v>
      </c>
      <c r="K10" s="11" t="s">
        <v>164</v>
      </c>
      <c r="L10" s="11" t="s">
        <v>165</v>
      </c>
      <c r="M10" s="11" t="s">
        <v>166</v>
      </c>
      <c r="N10" s="11" t="s">
        <v>167</v>
      </c>
      <c r="O10" s="11" t="s">
        <v>167</v>
      </c>
      <c r="P10" s="11" t="s">
        <v>167</v>
      </c>
      <c r="Q10" s="11" t="s">
        <v>168</v>
      </c>
    </row>
    <row r="11" spans="1:17" ht="60.75" customHeight="1">
      <c r="A11" s="354" t="s">
        <v>169</v>
      </c>
      <c r="B11" s="356"/>
      <c r="C11" s="11" t="s">
        <v>170</v>
      </c>
      <c r="D11" s="11"/>
      <c r="E11" s="11"/>
      <c r="F11" s="369" t="s">
        <v>171</v>
      </c>
      <c r="G11" s="11"/>
      <c r="H11" s="21"/>
      <c r="I11" s="11"/>
      <c r="J11" s="11" t="s">
        <v>172</v>
      </c>
      <c r="K11" s="11"/>
      <c r="L11" s="11" t="s">
        <v>173</v>
      </c>
      <c r="M11" s="11" t="s">
        <v>174</v>
      </c>
      <c r="N11" s="11" t="s">
        <v>175</v>
      </c>
      <c r="O11" s="11" t="s">
        <v>176</v>
      </c>
      <c r="P11" s="11" t="s">
        <v>176</v>
      </c>
      <c r="Q11" s="11" t="s">
        <v>177</v>
      </c>
    </row>
    <row r="12" spans="1:17" ht="57.75" customHeight="1">
      <c r="A12" s="354" t="s">
        <v>178</v>
      </c>
      <c r="B12" s="356"/>
      <c r="C12" s="22">
        <v>41214</v>
      </c>
      <c r="D12" s="11" t="s">
        <v>77</v>
      </c>
      <c r="E12" s="11"/>
      <c r="F12" s="370"/>
      <c r="G12" s="22">
        <v>41426</v>
      </c>
      <c r="H12" s="23">
        <v>41852</v>
      </c>
      <c r="I12" s="11" t="s">
        <v>179</v>
      </c>
      <c r="J12" s="11" t="s">
        <v>179</v>
      </c>
      <c r="K12" s="11" t="s">
        <v>180</v>
      </c>
      <c r="L12" s="11" t="s">
        <v>181</v>
      </c>
      <c r="M12" s="11" t="s">
        <v>181</v>
      </c>
      <c r="N12" s="24">
        <v>42248</v>
      </c>
      <c r="O12" s="24">
        <v>42217</v>
      </c>
      <c r="P12" s="24">
        <v>42217</v>
      </c>
      <c r="Q12" s="24">
        <v>42248</v>
      </c>
    </row>
    <row r="13" spans="1:17" ht="29.25" customHeight="1">
      <c r="A13" s="354" t="s">
        <v>182</v>
      </c>
      <c r="B13" s="356"/>
      <c r="C13" s="372">
        <v>42278</v>
      </c>
      <c r="D13" s="373"/>
      <c r="E13" s="373"/>
      <c r="F13" s="373"/>
      <c r="G13" s="374"/>
      <c r="H13" s="23" t="s">
        <v>141</v>
      </c>
      <c r="I13" s="364">
        <v>42278</v>
      </c>
      <c r="J13" s="365"/>
      <c r="K13" s="365"/>
      <c r="L13" s="365"/>
      <c r="M13" s="365"/>
      <c r="N13" s="365"/>
      <c r="O13" s="365"/>
      <c r="P13" s="365"/>
      <c r="Q13" s="366"/>
    </row>
    <row r="14" spans="1:17" ht="47.25" customHeight="1">
      <c r="A14" s="363" t="s">
        <v>183</v>
      </c>
      <c r="B14" s="363"/>
      <c r="C14" s="11" t="s">
        <v>170</v>
      </c>
      <c r="D14" s="11" t="s">
        <v>184</v>
      </c>
      <c r="E14" s="11"/>
      <c r="F14" s="11"/>
      <c r="G14" s="11" t="s">
        <v>149</v>
      </c>
      <c r="H14" s="11" t="s">
        <v>153</v>
      </c>
      <c r="I14" s="11" t="s">
        <v>170</v>
      </c>
      <c r="J14" s="11" t="s">
        <v>170</v>
      </c>
      <c r="K14" s="11" t="s">
        <v>185</v>
      </c>
      <c r="L14" s="11" t="s">
        <v>186</v>
      </c>
      <c r="M14" s="11" t="s">
        <v>185</v>
      </c>
      <c r="N14" s="354" t="s">
        <v>187</v>
      </c>
      <c r="O14" s="355"/>
      <c r="P14" s="356"/>
      <c r="Q14" s="11" t="s">
        <v>170</v>
      </c>
    </row>
    <row r="15" spans="1:17" ht="60.75" customHeight="1">
      <c r="A15" s="357" t="s">
        <v>188</v>
      </c>
      <c r="B15" s="357"/>
      <c r="C15" s="11"/>
      <c r="D15" s="11"/>
      <c r="E15" s="11"/>
      <c r="F15" s="11"/>
      <c r="G15" s="25" t="s">
        <v>153</v>
      </c>
      <c r="H15" s="25" t="s">
        <v>185</v>
      </c>
      <c r="I15" s="25" t="s">
        <v>153</v>
      </c>
      <c r="J15" s="25" t="s">
        <v>77</v>
      </c>
      <c r="K15" s="25" t="s">
        <v>170</v>
      </c>
      <c r="L15" s="11" t="s">
        <v>189</v>
      </c>
      <c r="M15" s="11" t="s">
        <v>185</v>
      </c>
      <c r="N15" s="25" t="s">
        <v>191</v>
      </c>
      <c r="O15" s="25" t="s">
        <v>190</v>
      </c>
      <c r="P15" s="25" t="s">
        <v>190</v>
      </c>
      <c r="Q15" s="11"/>
    </row>
    <row r="16" spans="1:17" ht="121.5" customHeight="1">
      <c r="A16" s="358" t="s">
        <v>192</v>
      </c>
      <c r="B16" s="359"/>
      <c r="C16" s="11" t="s">
        <v>170</v>
      </c>
      <c r="D16" s="11"/>
      <c r="E16" s="11"/>
      <c r="F16" s="11"/>
      <c r="G16" s="11" t="s">
        <v>170</v>
      </c>
      <c r="H16" s="11" t="s">
        <v>170</v>
      </c>
      <c r="I16" s="11" t="s">
        <v>77</v>
      </c>
      <c r="J16" s="11" t="s">
        <v>77</v>
      </c>
      <c r="K16" s="11" t="s">
        <v>153</v>
      </c>
      <c r="L16" s="11" t="s">
        <v>153</v>
      </c>
      <c r="M16" s="11" t="s">
        <v>77</v>
      </c>
      <c r="N16" s="10" t="s">
        <v>193</v>
      </c>
      <c r="O16" s="26" t="s">
        <v>194</v>
      </c>
      <c r="P16" s="26" t="s">
        <v>195</v>
      </c>
      <c r="Q16" s="11" t="s">
        <v>77</v>
      </c>
    </row>
    <row r="17" spans="1:17" ht="66.75" customHeight="1">
      <c r="A17" s="357" t="s">
        <v>196</v>
      </c>
      <c r="B17" s="357"/>
      <c r="C17" s="11" t="s">
        <v>170</v>
      </c>
      <c r="D17" s="11" t="s">
        <v>170</v>
      </c>
      <c r="E17" s="11"/>
      <c r="F17" s="11"/>
      <c r="G17" s="11" t="s">
        <v>153</v>
      </c>
      <c r="H17" s="11" t="s">
        <v>153</v>
      </c>
      <c r="I17" s="11" t="s">
        <v>153</v>
      </c>
      <c r="J17" s="11" t="s">
        <v>153</v>
      </c>
      <c r="K17" s="11" t="s">
        <v>170</v>
      </c>
      <c r="L17" s="11" t="s">
        <v>197</v>
      </c>
      <c r="M17" s="11" t="s">
        <v>198</v>
      </c>
      <c r="N17" s="11" t="s">
        <v>199</v>
      </c>
      <c r="O17" s="11"/>
      <c r="P17" s="11" t="s">
        <v>200</v>
      </c>
      <c r="Q17" s="18" t="s">
        <v>201</v>
      </c>
    </row>
    <row r="18" spans="1:17" ht="42.75" customHeight="1">
      <c r="A18" s="362" t="s">
        <v>202</v>
      </c>
      <c r="B18" s="362"/>
      <c r="C18" s="25" t="s">
        <v>99</v>
      </c>
      <c r="D18" s="11" t="s">
        <v>203</v>
      </c>
      <c r="E18" s="11"/>
      <c r="F18" s="11"/>
      <c r="G18" s="11" t="s">
        <v>102</v>
      </c>
      <c r="H18" s="11"/>
      <c r="I18" s="11"/>
      <c r="J18" s="11"/>
      <c r="K18" s="11"/>
      <c r="L18" s="11" t="s">
        <v>204</v>
      </c>
      <c r="M18" s="11" t="s">
        <v>204</v>
      </c>
      <c r="N18" s="11" t="s">
        <v>205</v>
      </c>
      <c r="O18" s="11" t="s">
        <v>205</v>
      </c>
      <c r="P18" s="25" t="s">
        <v>205</v>
      </c>
      <c r="Q18" s="25"/>
    </row>
    <row r="19" spans="1:17" ht="30.75" customHeight="1">
      <c r="A19" s="360" t="s">
        <v>206</v>
      </c>
      <c r="B19" s="27" t="s">
        <v>207</v>
      </c>
      <c r="C19" s="25" t="s">
        <v>147</v>
      </c>
      <c r="D19" s="11" t="s">
        <v>208</v>
      </c>
      <c r="E19" s="11"/>
      <c r="F19" s="11"/>
      <c r="G19" s="11"/>
      <c r="H19" s="11"/>
      <c r="I19" s="11"/>
      <c r="J19" s="11"/>
      <c r="K19" s="11"/>
      <c r="L19" s="11"/>
      <c r="M19" s="11"/>
      <c r="N19" s="11"/>
      <c r="O19" s="11"/>
      <c r="P19" s="25"/>
      <c r="Q19" s="25"/>
    </row>
    <row r="20" spans="1:17" ht="15" customHeight="1">
      <c r="A20" s="361"/>
      <c r="B20" s="27" t="s">
        <v>209</v>
      </c>
      <c r="C20" s="25" t="s">
        <v>210</v>
      </c>
      <c r="D20" s="11"/>
      <c r="E20" s="11"/>
      <c r="F20" s="11"/>
      <c r="G20" s="11" t="s">
        <v>210</v>
      </c>
      <c r="H20" s="11"/>
      <c r="I20" s="11"/>
      <c r="J20" s="11"/>
      <c r="K20" s="11"/>
      <c r="L20" s="11"/>
      <c r="M20" s="11"/>
      <c r="N20" s="11"/>
      <c r="O20" s="11"/>
      <c r="P20" s="25"/>
      <c r="Q20" s="20" t="s">
        <v>81</v>
      </c>
    </row>
    <row r="21" spans="1:17" ht="15" customHeight="1">
      <c r="A21" s="361"/>
      <c r="B21" s="27" t="s">
        <v>211</v>
      </c>
      <c r="C21" s="25"/>
      <c r="D21" s="11"/>
      <c r="E21" s="11"/>
      <c r="F21" s="11"/>
      <c r="G21" s="11"/>
      <c r="H21" s="11"/>
      <c r="I21" s="11"/>
      <c r="J21" s="11"/>
      <c r="K21" s="11"/>
      <c r="L21" s="11"/>
      <c r="M21" s="11"/>
      <c r="N21" s="11"/>
      <c r="O21" s="11"/>
      <c r="P21" s="25"/>
      <c r="Q21" s="25"/>
    </row>
    <row r="22" spans="1:17" ht="15" customHeight="1">
      <c r="A22" s="361"/>
      <c r="B22" s="27" t="s">
        <v>212</v>
      </c>
      <c r="C22" s="25"/>
      <c r="D22" s="11"/>
      <c r="E22" s="11"/>
      <c r="F22" s="11"/>
      <c r="G22" s="11"/>
      <c r="H22" s="11"/>
      <c r="I22" s="11"/>
      <c r="J22" s="11"/>
      <c r="K22" s="11"/>
      <c r="L22" s="11"/>
      <c r="M22" s="11"/>
      <c r="N22" s="20" t="s">
        <v>213</v>
      </c>
      <c r="O22" s="20" t="s">
        <v>81</v>
      </c>
      <c r="P22" s="20" t="s">
        <v>213</v>
      </c>
      <c r="Q22" s="25"/>
    </row>
    <row r="23" spans="1:17" ht="15" customHeight="1">
      <c r="A23" s="361"/>
      <c r="B23" s="27" t="s">
        <v>214</v>
      </c>
      <c r="C23" s="25"/>
      <c r="D23" s="11"/>
      <c r="E23" s="11"/>
      <c r="F23" s="11"/>
      <c r="G23" s="11"/>
      <c r="H23" s="11"/>
      <c r="I23" s="11"/>
      <c r="J23" s="11"/>
      <c r="K23" s="11"/>
      <c r="L23" s="11"/>
      <c r="M23" s="11"/>
      <c r="N23" s="11"/>
      <c r="O23" s="11"/>
      <c r="P23" s="25"/>
      <c r="Q23" s="25"/>
    </row>
    <row r="24" spans="1:17" ht="15" customHeight="1">
      <c r="A24" s="361"/>
      <c r="B24" s="27" t="s">
        <v>215</v>
      </c>
      <c r="C24" s="25"/>
      <c r="D24" s="11"/>
      <c r="E24" s="11"/>
      <c r="F24" s="11"/>
      <c r="G24" s="11"/>
      <c r="H24" s="11"/>
      <c r="I24" s="11"/>
      <c r="J24" s="11"/>
      <c r="K24" s="11"/>
      <c r="L24" s="11"/>
      <c r="M24" s="11"/>
      <c r="N24" s="11"/>
      <c r="O24" s="11"/>
      <c r="P24" s="25" t="s">
        <v>216</v>
      </c>
      <c r="Q24" s="25"/>
    </row>
    <row r="25" spans="1:17" ht="15" customHeight="1">
      <c r="A25" s="361"/>
      <c r="B25" s="27" t="s">
        <v>217</v>
      </c>
      <c r="C25" s="25"/>
      <c r="D25" s="11"/>
      <c r="E25" s="11"/>
      <c r="F25" s="11"/>
      <c r="G25" s="11"/>
      <c r="H25" s="11"/>
      <c r="I25" s="11"/>
      <c r="J25" s="11"/>
      <c r="K25" s="11"/>
      <c r="L25" s="11"/>
      <c r="M25" s="11"/>
      <c r="N25" s="11"/>
      <c r="O25" s="11"/>
      <c r="P25" s="25"/>
      <c r="Q25" s="25"/>
    </row>
    <row r="26" spans="1:17" ht="15" customHeight="1">
      <c r="A26" s="361"/>
      <c r="B26" s="27" t="s">
        <v>218</v>
      </c>
      <c r="C26" s="25"/>
      <c r="D26" s="11"/>
      <c r="E26" s="11"/>
      <c r="F26" s="11"/>
      <c r="G26" s="11"/>
      <c r="H26" s="11"/>
      <c r="I26" s="11"/>
      <c r="J26" s="11"/>
      <c r="K26" s="11"/>
      <c r="L26" s="11"/>
      <c r="M26" s="11"/>
      <c r="N26" s="11"/>
      <c r="O26" s="11"/>
      <c r="P26" s="25"/>
      <c r="Q26" s="25"/>
    </row>
    <row r="27" spans="1:17" ht="15" customHeight="1">
      <c r="A27" s="361"/>
      <c r="B27" s="27" t="s">
        <v>219</v>
      </c>
      <c r="C27" s="25"/>
      <c r="D27" s="11"/>
      <c r="E27" s="11"/>
      <c r="F27" s="11"/>
      <c r="G27" s="11"/>
      <c r="H27" s="11"/>
      <c r="I27" s="11"/>
      <c r="J27" s="11"/>
      <c r="K27" s="11"/>
      <c r="L27" s="11"/>
      <c r="M27" s="11"/>
      <c r="N27" s="11"/>
      <c r="O27" s="11"/>
      <c r="P27" s="25"/>
      <c r="Q27" s="25"/>
    </row>
    <row r="28" spans="1:17" ht="15" customHeight="1">
      <c r="A28" s="361"/>
      <c r="B28" s="27" t="s">
        <v>217</v>
      </c>
      <c r="C28" s="25"/>
      <c r="D28" s="11"/>
      <c r="E28" s="11"/>
      <c r="F28" s="11"/>
      <c r="G28" s="11"/>
      <c r="H28" s="11"/>
      <c r="I28" s="11"/>
      <c r="J28" s="11"/>
      <c r="K28" s="11"/>
      <c r="L28" s="11"/>
      <c r="M28" s="11"/>
      <c r="N28" s="11"/>
      <c r="O28" s="11"/>
      <c r="P28" s="25"/>
      <c r="Q28" s="25"/>
    </row>
    <row r="29" spans="1:17" ht="15" customHeight="1">
      <c r="A29" s="361"/>
      <c r="B29" s="27" t="s">
        <v>220</v>
      </c>
      <c r="C29" s="25" t="s">
        <v>154</v>
      </c>
      <c r="D29" s="11"/>
      <c r="E29" s="11"/>
      <c r="F29" s="11"/>
      <c r="G29" s="11" t="s">
        <v>154</v>
      </c>
      <c r="H29" s="11"/>
      <c r="I29" s="11"/>
      <c r="J29" s="11"/>
      <c r="K29" s="11"/>
      <c r="L29" s="11"/>
      <c r="M29" s="11"/>
      <c r="N29" s="20" t="s">
        <v>213</v>
      </c>
      <c r="O29" s="20" t="s">
        <v>213</v>
      </c>
      <c r="P29" s="20" t="s">
        <v>82</v>
      </c>
      <c r="Q29" s="25"/>
    </row>
    <row r="30" spans="1:17" ht="15" customHeight="1">
      <c r="A30" s="361"/>
      <c r="B30" s="27" t="s">
        <v>221</v>
      </c>
      <c r="C30" s="25"/>
      <c r="D30" s="11"/>
      <c r="E30" s="11"/>
      <c r="F30" s="11"/>
      <c r="G30" s="11"/>
      <c r="H30" s="11"/>
      <c r="I30" s="11"/>
      <c r="J30" s="11"/>
      <c r="K30" s="11"/>
      <c r="L30" s="11"/>
      <c r="M30" s="11"/>
      <c r="N30" s="11"/>
      <c r="O30" s="11"/>
      <c r="P30" s="25"/>
      <c r="Q30" s="25"/>
    </row>
    <row r="31" spans="1:17" ht="15" customHeight="1">
      <c r="A31" s="361"/>
      <c r="B31" s="27" t="s">
        <v>222</v>
      </c>
      <c r="C31" s="25"/>
      <c r="D31" s="11"/>
      <c r="E31" s="11"/>
      <c r="F31" s="11"/>
      <c r="G31" s="23">
        <v>41275</v>
      </c>
      <c r="H31" s="11"/>
      <c r="I31" s="11"/>
      <c r="J31" s="11"/>
      <c r="K31" s="11"/>
      <c r="L31" s="11"/>
      <c r="M31" s="11"/>
      <c r="N31" s="11"/>
      <c r="O31" s="11"/>
      <c r="P31" s="25"/>
      <c r="Q31" s="25"/>
    </row>
    <row r="32" spans="1:17" ht="15.75" customHeight="1">
      <c r="A32" s="361"/>
      <c r="B32" s="27" t="s">
        <v>223</v>
      </c>
      <c r="C32" s="25"/>
      <c r="D32" s="11"/>
      <c r="E32" s="11"/>
      <c r="F32" s="11"/>
      <c r="G32" s="11"/>
      <c r="H32" s="11"/>
      <c r="I32" s="11"/>
      <c r="J32" s="11"/>
      <c r="K32" s="11"/>
      <c r="L32" s="11"/>
      <c r="M32" s="11"/>
      <c r="N32" s="11"/>
      <c r="O32" s="11"/>
      <c r="P32" s="25"/>
      <c r="Q32" s="25"/>
    </row>
    <row r="33" spans="1:17" ht="15" customHeight="1">
      <c r="A33" s="361"/>
      <c r="B33" s="28" t="s">
        <v>224</v>
      </c>
      <c r="C33" s="29"/>
      <c r="D33" s="18"/>
      <c r="E33" s="18"/>
      <c r="F33" s="18"/>
      <c r="G33" s="18"/>
      <c r="H33" s="18"/>
      <c r="I33" s="18"/>
      <c r="J33" s="18"/>
      <c r="K33" s="18"/>
      <c r="L33" s="18"/>
      <c r="M33" s="18"/>
      <c r="N33" s="18"/>
      <c r="O33" s="18"/>
      <c r="P33" s="29"/>
      <c r="Q33" s="29"/>
    </row>
    <row r="34" spans="1:17" ht="114.75" customHeight="1">
      <c r="A34" s="349" t="s">
        <v>225</v>
      </c>
      <c r="B34" s="349"/>
      <c r="C34" s="30" t="s">
        <v>226</v>
      </c>
      <c r="D34" s="30" t="s">
        <v>227</v>
      </c>
      <c r="E34" s="350" t="s">
        <v>228</v>
      </c>
      <c r="F34" s="350"/>
      <c r="G34" s="30" t="s">
        <v>229</v>
      </c>
      <c r="H34" s="30" t="s">
        <v>230</v>
      </c>
      <c r="I34" s="351" t="s">
        <v>372</v>
      </c>
      <c r="J34" s="351"/>
      <c r="K34" s="351"/>
      <c r="L34" s="351"/>
      <c r="M34" s="351"/>
      <c r="N34" s="352" t="s">
        <v>230</v>
      </c>
      <c r="O34" s="353"/>
      <c r="P34" s="31" t="s">
        <v>231</v>
      </c>
      <c r="Q34" s="30" t="s">
        <v>232</v>
      </c>
    </row>
  </sheetData>
  <mergeCells count="33">
    <mergeCell ref="A3:A4"/>
    <mergeCell ref="E3:E10"/>
    <mergeCell ref="F3:F10"/>
    <mergeCell ref="I3:I4"/>
    <mergeCell ref="A5:B5"/>
    <mergeCell ref="A1:B1"/>
    <mergeCell ref="E1:F1"/>
    <mergeCell ref="L1:M1"/>
    <mergeCell ref="N1:P1"/>
    <mergeCell ref="A2:B2"/>
    <mergeCell ref="I13:Q13"/>
    <mergeCell ref="A6:B6"/>
    <mergeCell ref="A7:B7"/>
    <mergeCell ref="J7:J8"/>
    <mergeCell ref="A8:B8"/>
    <mergeCell ref="A9:B9"/>
    <mergeCell ref="A10:B10"/>
    <mergeCell ref="A11:B11"/>
    <mergeCell ref="F11:F12"/>
    <mergeCell ref="A12:B12"/>
    <mergeCell ref="A13:B13"/>
    <mergeCell ref="C13:G13"/>
    <mergeCell ref="A34:B34"/>
    <mergeCell ref="E34:F34"/>
    <mergeCell ref="I34:M34"/>
    <mergeCell ref="N34:O34"/>
    <mergeCell ref="N14:P14"/>
    <mergeCell ref="A15:B15"/>
    <mergeCell ref="A16:B16"/>
    <mergeCell ref="A17:B17"/>
    <mergeCell ref="A19:A33"/>
    <mergeCell ref="A18:B18"/>
    <mergeCell ref="A14:B14"/>
  </mergeCells>
  <phoneticPr fontId="1"/>
  <printOptions horizontalCentered="1" verticalCentered="1"/>
  <pageMargins left="0.23622047244094491" right="0.23622047244094491" top="0.19685039370078741" bottom="0.15748031496062992" header="0" footer="0"/>
  <pageSetup paperSize="9" scale="45" orientation="landscape" horizontalDpi="4294967293"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T84"/>
  <sheetViews>
    <sheetView zoomScale="89" zoomScaleNormal="89" zoomScalePageLayoutView="89" workbookViewId="0">
      <pane xSplit="4" ySplit="4" topLeftCell="E17" activePane="bottomRight" state="frozen"/>
      <selection pane="topRight" activeCell="C1" sqref="C1"/>
      <selection pane="bottomLeft" activeCell="A4" sqref="A4"/>
      <selection pane="bottomRight" activeCell="K34" sqref="K32:Q34"/>
    </sheetView>
  </sheetViews>
  <sheetFormatPr baseColWidth="12" defaultColWidth="8.83203125" defaultRowHeight="17" x14ac:dyDescent="0"/>
  <cols>
    <col min="1" max="1" width="7.1640625" customWidth="1"/>
    <col min="2" max="2" width="8.5" customWidth="1"/>
    <col min="3" max="3" width="7.5" customWidth="1"/>
    <col min="4" max="4" width="10.83203125" customWidth="1"/>
    <col min="5" max="5" width="5.33203125" customWidth="1"/>
    <col min="6" max="6" width="32" customWidth="1"/>
    <col min="7" max="7" width="8.6640625" customWidth="1"/>
    <col min="8" max="8" width="8.33203125" customWidth="1"/>
    <col min="9" max="9" width="8.6640625" customWidth="1"/>
    <col min="10" max="10" width="8.5" customWidth="1"/>
    <col min="11" max="11" width="6.6640625" customWidth="1"/>
    <col min="12" max="12" width="6.5" customWidth="1"/>
    <col min="13" max="13" width="6.33203125" customWidth="1"/>
    <col min="14" max="18" width="5.6640625" customWidth="1"/>
    <col min="19" max="19" width="26.1640625" bestFit="1" customWidth="1"/>
    <col min="20" max="20" width="17.5" customWidth="1"/>
  </cols>
  <sheetData>
    <row r="1" spans="1:20">
      <c r="A1" s="335" t="s">
        <v>327</v>
      </c>
      <c r="B1" s="335"/>
      <c r="C1" s="335"/>
      <c r="D1" s="61"/>
      <c r="E1" s="61"/>
      <c r="F1" s="61"/>
      <c r="G1" s="61"/>
      <c r="H1" s="61"/>
      <c r="I1" s="61"/>
      <c r="J1" s="61"/>
      <c r="K1" s="61"/>
      <c r="L1" s="61"/>
      <c r="M1" s="61"/>
      <c r="N1" s="435" t="s">
        <v>375</v>
      </c>
      <c r="O1" s="436"/>
      <c r="P1" s="436"/>
      <c r="Q1" s="436"/>
      <c r="R1" s="436"/>
      <c r="S1" s="436"/>
      <c r="T1" s="437"/>
    </row>
    <row r="2" spans="1:20" ht="24" customHeight="1">
      <c r="A2" s="336"/>
      <c r="B2" s="336"/>
      <c r="C2" s="336"/>
      <c r="D2" s="62">
        <v>41831</v>
      </c>
      <c r="E2" s="443" t="s">
        <v>333</v>
      </c>
      <c r="F2" s="443"/>
      <c r="G2" s="443"/>
      <c r="H2" s="443"/>
      <c r="I2" s="443"/>
      <c r="J2" s="443"/>
      <c r="K2" s="443"/>
      <c r="L2" s="443"/>
      <c r="M2" s="443"/>
      <c r="N2" s="443"/>
      <c r="O2" s="443"/>
      <c r="P2" s="443"/>
      <c r="Q2" s="443"/>
      <c r="R2" s="443"/>
      <c r="S2" s="443"/>
      <c r="T2" s="54"/>
    </row>
    <row r="3" spans="1:20" ht="25.5" customHeight="1">
      <c r="A3" s="312" t="s">
        <v>351</v>
      </c>
      <c r="B3" s="290" t="s">
        <v>52</v>
      </c>
      <c r="C3" s="312" t="s">
        <v>354</v>
      </c>
      <c r="D3" s="223" t="s">
        <v>334</v>
      </c>
      <c r="E3" s="272" t="s">
        <v>4</v>
      </c>
      <c r="F3" s="273"/>
      <c r="G3" s="273"/>
      <c r="H3" s="273"/>
      <c r="I3" s="273"/>
      <c r="J3" s="339"/>
      <c r="K3" s="290" t="s">
        <v>16</v>
      </c>
      <c r="L3" s="34" t="s">
        <v>42</v>
      </c>
      <c r="M3" s="290" t="s">
        <v>43</v>
      </c>
      <c r="N3" s="290"/>
      <c r="O3" s="290"/>
      <c r="P3" s="290"/>
      <c r="Q3" s="290"/>
      <c r="R3" s="290"/>
      <c r="S3" s="343" t="s">
        <v>423</v>
      </c>
      <c r="T3" s="344"/>
    </row>
    <row r="4" spans="1:20" ht="77.25" customHeight="1">
      <c r="A4" s="312"/>
      <c r="B4" s="290"/>
      <c r="C4" s="312"/>
      <c r="D4" s="225"/>
      <c r="E4" s="232"/>
      <c r="F4" s="233"/>
      <c r="G4" s="233"/>
      <c r="H4" s="233"/>
      <c r="I4" s="233"/>
      <c r="J4" s="234"/>
      <c r="K4" s="290"/>
      <c r="L4" s="34" t="s">
        <v>373</v>
      </c>
      <c r="M4" s="34" t="s">
        <v>17</v>
      </c>
      <c r="N4" s="34" t="s">
        <v>33</v>
      </c>
      <c r="O4" s="34" t="s">
        <v>34</v>
      </c>
      <c r="P4" s="34" t="s">
        <v>80</v>
      </c>
      <c r="Q4" s="34" t="s">
        <v>79</v>
      </c>
      <c r="R4" s="39" t="s">
        <v>86</v>
      </c>
      <c r="S4" s="345"/>
      <c r="T4" s="346"/>
    </row>
    <row r="5" spans="1:20" ht="37.5" customHeight="1">
      <c r="A5" s="347" t="s">
        <v>44</v>
      </c>
      <c r="B5" s="290" t="s">
        <v>70</v>
      </c>
      <c r="C5" s="399">
        <f>D$65-D5</f>
        <v>-602</v>
      </c>
      <c r="D5" s="400">
        <f>+D2</f>
        <v>41831</v>
      </c>
      <c r="E5" s="317" t="s">
        <v>312</v>
      </c>
      <c r="F5" s="318"/>
      <c r="G5" s="318"/>
      <c r="H5" s="318"/>
      <c r="I5" s="318"/>
      <c r="J5" s="319"/>
      <c r="K5" s="290" t="s">
        <v>77</v>
      </c>
      <c r="L5" s="402" t="s">
        <v>76</v>
      </c>
      <c r="M5" s="290" t="s">
        <v>420</v>
      </c>
      <c r="N5" s="290"/>
      <c r="O5" s="290"/>
      <c r="P5" s="290"/>
      <c r="Q5" s="290"/>
      <c r="R5" s="290"/>
      <c r="S5" s="76" t="s">
        <v>66</v>
      </c>
      <c r="T5" s="274" t="s">
        <v>69</v>
      </c>
    </row>
    <row r="6" spans="1:20" ht="33.75" customHeight="1">
      <c r="A6" s="347"/>
      <c r="B6" s="290"/>
      <c r="C6" s="399"/>
      <c r="D6" s="401"/>
      <c r="E6" s="340" t="s">
        <v>313</v>
      </c>
      <c r="F6" s="341"/>
      <c r="G6" s="341"/>
      <c r="H6" s="341"/>
      <c r="I6" s="341"/>
      <c r="J6" s="342"/>
      <c r="K6" s="290"/>
      <c r="L6" s="402"/>
      <c r="M6" s="290"/>
      <c r="N6" s="290"/>
      <c r="O6" s="290"/>
      <c r="P6" s="290"/>
      <c r="Q6" s="290"/>
      <c r="R6" s="290"/>
      <c r="S6" s="76" t="s">
        <v>234</v>
      </c>
      <c r="T6" s="274"/>
    </row>
    <row r="7" spans="1:20" ht="36.75" customHeight="1">
      <c r="A7" s="347"/>
      <c r="B7" s="290"/>
      <c r="C7" s="399"/>
      <c r="D7" s="401"/>
      <c r="E7" s="340" t="s">
        <v>314</v>
      </c>
      <c r="F7" s="341"/>
      <c r="G7" s="341"/>
      <c r="H7" s="341"/>
      <c r="I7" s="341"/>
      <c r="J7" s="342"/>
      <c r="K7" s="290"/>
      <c r="L7" s="402"/>
      <c r="M7" s="290"/>
      <c r="N7" s="290"/>
      <c r="O7" s="290"/>
      <c r="P7" s="290"/>
      <c r="Q7" s="290"/>
      <c r="R7" s="290"/>
      <c r="S7" s="76" t="s">
        <v>61</v>
      </c>
      <c r="T7" s="274"/>
    </row>
    <row r="8" spans="1:20" ht="41.25" customHeight="1">
      <c r="A8" s="347"/>
      <c r="B8" s="290"/>
      <c r="C8" s="399"/>
      <c r="D8" s="401"/>
      <c r="E8" s="340" t="s">
        <v>315</v>
      </c>
      <c r="F8" s="341"/>
      <c r="G8" s="341"/>
      <c r="H8" s="341"/>
      <c r="I8" s="341"/>
      <c r="J8" s="342"/>
      <c r="K8" s="290"/>
      <c r="L8" s="402"/>
      <c r="M8" s="290"/>
      <c r="N8" s="290"/>
      <c r="O8" s="290"/>
      <c r="P8" s="290"/>
      <c r="Q8" s="290"/>
      <c r="R8" s="290"/>
      <c r="S8" s="76" t="s">
        <v>62</v>
      </c>
      <c r="T8" s="274"/>
    </row>
    <row r="9" spans="1:20" ht="41.25" customHeight="1">
      <c r="A9" s="347"/>
      <c r="B9" s="290"/>
      <c r="C9" s="399"/>
      <c r="D9" s="401"/>
      <c r="E9" s="340" t="s">
        <v>316</v>
      </c>
      <c r="F9" s="341"/>
      <c r="G9" s="341"/>
      <c r="H9" s="341"/>
      <c r="I9" s="341"/>
      <c r="J9" s="342"/>
      <c r="K9" s="290"/>
      <c r="L9" s="402"/>
      <c r="M9" s="290"/>
      <c r="N9" s="290"/>
      <c r="O9" s="290"/>
      <c r="P9" s="290"/>
      <c r="Q9" s="290"/>
      <c r="R9" s="290"/>
      <c r="S9" s="76" t="s">
        <v>63</v>
      </c>
      <c r="T9" s="274"/>
    </row>
    <row r="10" spans="1:20" ht="35.25" customHeight="1">
      <c r="A10" s="347"/>
      <c r="B10" s="290"/>
      <c r="C10" s="399"/>
      <c r="D10" s="401"/>
      <c r="E10" s="340" t="s">
        <v>317</v>
      </c>
      <c r="F10" s="341"/>
      <c r="G10" s="341"/>
      <c r="H10" s="341"/>
      <c r="I10" s="341"/>
      <c r="J10" s="342"/>
      <c r="K10" s="290"/>
      <c r="L10" s="402"/>
      <c r="M10" s="290"/>
      <c r="N10" s="290"/>
      <c r="O10" s="290"/>
      <c r="P10" s="290"/>
      <c r="Q10" s="290"/>
      <c r="R10" s="290"/>
      <c r="S10" s="76" t="s">
        <v>64</v>
      </c>
      <c r="T10" s="274"/>
    </row>
    <row r="11" spans="1:20" ht="49.5" customHeight="1">
      <c r="A11" s="347"/>
      <c r="B11" s="290"/>
      <c r="C11" s="399"/>
      <c r="D11" s="401"/>
      <c r="E11" s="340" t="s">
        <v>322</v>
      </c>
      <c r="F11" s="341"/>
      <c r="G11" s="341"/>
      <c r="H11" s="341"/>
      <c r="I11" s="341"/>
      <c r="J11" s="342"/>
      <c r="K11" s="290"/>
      <c r="L11" s="402"/>
      <c r="M11" s="290"/>
      <c r="N11" s="290"/>
      <c r="O11" s="290"/>
      <c r="P11" s="290"/>
      <c r="Q11" s="290"/>
      <c r="R11" s="290"/>
      <c r="S11" s="76" t="s">
        <v>323</v>
      </c>
      <c r="T11" s="274"/>
    </row>
    <row r="12" spans="1:20" ht="49.5" customHeight="1">
      <c r="A12" s="59" t="s">
        <v>308</v>
      </c>
      <c r="B12" s="34" t="s">
        <v>350</v>
      </c>
      <c r="C12" s="83">
        <f t="shared" ref="C12:C17" si="0">D$65-D12</f>
        <v>-602</v>
      </c>
      <c r="D12" s="84">
        <f>+D2</f>
        <v>41831</v>
      </c>
      <c r="E12" s="387" t="s">
        <v>359</v>
      </c>
      <c r="F12" s="388"/>
      <c r="G12" s="388"/>
      <c r="H12" s="388"/>
      <c r="I12" s="388"/>
      <c r="J12" s="389"/>
      <c r="K12" s="34"/>
      <c r="L12" s="4" t="s">
        <v>358</v>
      </c>
      <c r="M12" s="34"/>
      <c r="N12" s="34"/>
      <c r="O12" s="34"/>
      <c r="P12" s="34"/>
      <c r="Q12" s="34"/>
      <c r="R12" s="34"/>
      <c r="S12" s="212" t="s">
        <v>360</v>
      </c>
      <c r="T12" s="213"/>
    </row>
    <row r="13" spans="1:20" ht="26.25" customHeight="1">
      <c r="A13" s="320" t="s">
        <v>336</v>
      </c>
      <c r="B13" s="34" t="s">
        <v>350</v>
      </c>
      <c r="C13" s="83">
        <f t="shared" si="0"/>
        <v>-602</v>
      </c>
      <c r="D13" s="85">
        <f t="shared" ref="D13:D14" si="1">+D$2</f>
        <v>41831</v>
      </c>
      <c r="E13" s="323" t="s">
        <v>366</v>
      </c>
      <c r="F13" s="324"/>
      <c r="G13" s="324"/>
      <c r="H13" s="324"/>
      <c r="I13" s="324"/>
      <c r="J13" s="325"/>
      <c r="K13" s="89"/>
      <c r="L13" s="90" t="s">
        <v>352</v>
      </c>
      <c r="M13" s="89"/>
      <c r="N13" s="89"/>
      <c r="O13" s="89"/>
      <c r="P13" s="89"/>
      <c r="Q13" s="89"/>
      <c r="R13" s="89"/>
      <c r="S13" s="326" t="s">
        <v>374</v>
      </c>
      <c r="T13" s="327"/>
    </row>
    <row r="14" spans="1:20" ht="26.25" customHeight="1">
      <c r="A14" s="321"/>
      <c r="B14" s="223" t="s">
        <v>357</v>
      </c>
      <c r="C14" s="83">
        <f t="shared" si="0"/>
        <v>-602</v>
      </c>
      <c r="D14" s="85">
        <f t="shared" si="1"/>
        <v>41831</v>
      </c>
      <c r="E14" s="323" t="s">
        <v>365</v>
      </c>
      <c r="F14" s="324"/>
      <c r="G14" s="324"/>
      <c r="H14" s="324"/>
      <c r="I14" s="324"/>
      <c r="J14" s="325"/>
      <c r="K14" s="89"/>
      <c r="L14" s="90" t="s">
        <v>353</v>
      </c>
      <c r="M14" s="89"/>
      <c r="N14" s="89"/>
      <c r="O14" s="89"/>
      <c r="P14" s="89"/>
      <c r="Q14" s="89"/>
      <c r="R14" s="89"/>
      <c r="S14" s="328"/>
      <c r="T14" s="329"/>
    </row>
    <row r="15" spans="1:20" ht="26.25" customHeight="1">
      <c r="A15" s="321"/>
      <c r="B15" s="225"/>
      <c r="C15" s="83">
        <f t="shared" si="0"/>
        <v>-602</v>
      </c>
      <c r="D15" s="85">
        <f>+D$2</f>
        <v>41831</v>
      </c>
      <c r="E15" s="323" t="s">
        <v>367</v>
      </c>
      <c r="F15" s="324"/>
      <c r="G15" s="324"/>
      <c r="H15" s="324"/>
      <c r="I15" s="324"/>
      <c r="J15" s="325"/>
      <c r="K15" s="89"/>
      <c r="L15" s="90" t="s">
        <v>78</v>
      </c>
      <c r="M15" s="89"/>
      <c r="N15" s="89"/>
      <c r="O15" s="89"/>
      <c r="P15" s="89"/>
      <c r="Q15" s="89"/>
      <c r="R15" s="89"/>
      <c r="S15" s="330"/>
      <c r="T15" s="331"/>
    </row>
    <row r="16" spans="1:20" ht="36.75" customHeight="1">
      <c r="A16" s="322"/>
      <c r="B16" s="34" t="s">
        <v>356</v>
      </c>
      <c r="C16" s="68">
        <f t="shared" si="0"/>
        <v>-213</v>
      </c>
      <c r="D16" s="71">
        <v>41442</v>
      </c>
      <c r="E16" s="214" t="s">
        <v>311</v>
      </c>
      <c r="F16" s="215"/>
      <c r="G16" s="215"/>
      <c r="H16" s="215"/>
      <c r="I16" s="215"/>
      <c r="J16" s="216"/>
      <c r="K16" s="34"/>
      <c r="L16" s="34" t="s">
        <v>19</v>
      </c>
      <c r="M16" s="34"/>
      <c r="N16" s="3"/>
      <c r="O16" s="3"/>
      <c r="P16" s="3"/>
      <c r="Q16" s="3"/>
      <c r="R16" s="3"/>
      <c r="S16" s="332" t="s">
        <v>383</v>
      </c>
      <c r="T16" s="333"/>
    </row>
    <row r="17" spans="1:20" ht="22.5" customHeight="1">
      <c r="A17" s="287" t="s">
        <v>349</v>
      </c>
      <c r="B17" s="290" t="s">
        <v>68</v>
      </c>
      <c r="C17" s="310">
        <f t="shared" si="0"/>
        <v>119</v>
      </c>
      <c r="D17" s="311">
        <v>41110</v>
      </c>
      <c r="E17" s="214" t="s">
        <v>58</v>
      </c>
      <c r="F17" s="215"/>
      <c r="G17" s="215"/>
      <c r="H17" s="215"/>
      <c r="I17" s="215"/>
      <c r="J17" s="216"/>
      <c r="K17" s="34"/>
      <c r="L17" s="4" t="s">
        <v>19</v>
      </c>
      <c r="M17" s="34" t="s">
        <v>57</v>
      </c>
      <c r="N17" s="34"/>
      <c r="O17" s="34"/>
      <c r="P17" s="34"/>
      <c r="Q17" s="34"/>
      <c r="R17" s="34"/>
      <c r="S17" s="212" t="s">
        <v>382</v>
      </c>
      <c r="T17" s="213"/>
    </row>
    <row r="18" spans="1:20" ht="20.25" customHeight="1">
      <c r="A18" s="287"/>
      <c r="B18" s="290"/>
      <c r="C18" s="310"/>
      <c r="D18" s="311"/>
      <c r="E18" s="214" t="s">
        <v>59</v>
      </c>
      <c r="F18" s="215"/>
      <c r="G18" s="215"/>
      <c r="H18" s="215"/>
      <c r="I18" s="215"/>
      <c r="J18" s="216"/>
      <c r="K18" s="34"/>
      <c r="L18" s="4" t="s">
        <v>19</v>
      </c>
      <c r="M18" s="4" t="s">
        <v>19</v>
      </c>
      <c r="N18" s="34"/>
      <c r="O18" s="34"/>
      <c r="P18" s="34"/>
      <c r="Q18" s="34"/>
      <c r="R18" s="34"/>
      <c r="S18" s="212"/>
      <c r="T18" s="213"/>
    </row>
    <row r="19" spans="1:20" ht="20.25" customHeight="1">
      <c r="A19" s="287"/>
      <c r="B19" s="290"/>
      <c r="C19" s="310"/>
      <c r="D19" s="311"/>
      <c r="E19" s="214" t="s">
        <v>310</v>
      </c>
      <c r="F19" s="215"/>
      <c r="G19" s="215"/>
      <c r="H19" s="215"/>
      <c r="I19" s="215"/>
      <c r="J19" s="216"/>
      <c r="K19" s="34"/>
      <c r="L19" s="4" t="s">
        <v>19</v>
      </c>
      <c r="M19" s="4"/>
      <c r="N19" s="34"/>
      <c r="O19" s="34"/>
      <c r="P19" s="34"/>
      <c r="Q19" s="34"/>
      <c r="R19" s="34"/>
      <c r="S19" s="212" t="s">
        <v>340</v>
      </c>
      <c r="T19" s="213"/>
    </row>
    <row r="20" spans="1:20" ht="20.25" customHeight="1">
      <c r="A20" s="287"/>
      <c r="B20" s="290"/>
      <c r="C20" s="399">
        <f>D$65-D20</f>
        <v>-602</v>
      </c>
      <c r="D20" s="400">
        <f>+D2</f>
        <v>41831</v>
      </c>
      <c r="E20" s="307" t="s">
        <v>338</v>
      </c>
      <c r="F20" s="308"/>
      <c r="G20" s="308"/>
      <c r="H20" s="308"/>
      <c r="I20" s="308"/>
      <c r="J20" s="309"/>
      <c r="K20" s="34"/>
      <c r="L20" s="52" t="s">
        <v>345</v>
      </c>
      <c r="M20" s="4"/>
      <c r="N20" s="34" t="s">
        <v>339</v>
      </c>
      <c r="O20" s="34"/>
      <c r="P20" s="34"/>
      <c r="Q20" s="34"/>
      <c r="R20" s="34"/>
      <c r="S20" s="279" t="s">
        <v>355</v>
      </c>
      <c r="T20" s="280"/>
    </row>
    <row r="21" spans="1:20" ht="18.75" customHeight="1">
      <c r="A21" s="287"/>
      <c r="B21" s="290"/>
      <c r="C21" s="399"/>
      <c r="D21" s="400"/>
      <c r="E21" s="307" t="s">
        <v>337</v>
      </c>
      <c r="F21" s="308"/>
      <c r="G21" s="308"/>
      <c r="H21" s="308"/>
      <c r="I21" s="308"/>
      <c r="J21" s="309"/>
      <c r="K21" s="34"/>
      <c r="L21" s="39" t="s">
        <v>325</v>
      </c>
      <c r="M21" s="39"/>
      <c r="N21" s="39"/>
      <c r="O21" s="34" t="s">
        <v>19</v>
      </c>
      <c r="P21" s="34"/>
      <c r="Q21" s="34"/>
      <c r="R21" s="34"/>
      <c r="S21" s="252"/>
      <c r="T21" s="260"/>
    </row>
    <row r="22" spans="1:20" ht="18.75" customHeight="1">
      <c r="A22" s="287"/>
      <c r="B22" s="290"/>
      <c r="C22" s="399"/>
      <c r="D22" s="400"/>
      <c r="E22" s="307" t="s">
        <v>309</v>
      </c>
      <c r="F22" s="308"/>
      <c r="G22" s="308"/>
      <c r="H22" s="308"/>
      <c r="I22" s="308"/>
      <c r="J22" s="309"/>
      <c r="K22" s="3"/>
      <c r="L22" s="39" t="s">
        <v>84</v>
      </c>
      <c r="M22" s="39"/>
      <c r="N22" s="39" t="s">
        <v>84</v>
      </c>
      <c r="O22" s="3"/>
      <c r="P22" s="3"/>
      <c r="Q22" s="3"/>
      <c r="R22" s="34"/>
      <c r="S22" s="261"/>
      <c r="T22" s="262"/>
    </row>
    <row r="23" spans="1:20" ht="15.75" customHeight="1">
      <c r="A23" s="287" t="s">
        <v>343</v>
      </c>
      <c r="B23" s="290" t="s">
        <v>53</v>
      </c>
      <c r="C23" s="310">
        <f>D$65-D23</f>
        <v>0</v>
      </c>
      <c r="D23" s="311">
        <f>+D65</f>
        <v>41229</v>
      </c>
      <c r="E23" s="214" t="s">
        <v>39</v>
      </c>
      <c r="F23" s="215"/>
      <c r="G23" s="215"/>
      <c r="H23" s="215"/>
      <c r="I23" s="215"/>
      <c r="J23" s="216"/>
      <c r="K23" s="34">
        <v>8</v>
      </c>
      <c r="L23" s="34">
        <v>9</v>
      </c>
      <c r="M23" s="34">
        <v>9</v>
      </c>
      <c r="N23" s="34">
        <v>9</v>
      </c>
      <c r="O23" s="34">
        <v>9</v>
      </c>
      <c r="P23" s="34">
        <v>9</v>
      </c>
      <c r="Q23" s="34">
        <v>9</v>
      </c>
      <c r="R23" s="34" t="s">
        <v>85</v>
      </c>
      <c r="S23" s="212"/>
      <c r="T23" s="213"/>
    </row>
    <row r="24" spans="1:20" ht="14.25" customHeight="1">
      <c r="A24" s="287"/>
      <c r="B24" s="290"/>
      <c r="C24" s="310"/>
      <c r="D24" s="312"/>
      <c r="E24" s="214" t="s">
        <v>377</v>
      </c>
      <c r="F24" s="215"/>
      <c r="G24" s="215"/>
      <c r="H24" s="215"/>
      <c r="I24" s="215"/>
      <c r="J24" s="216"/>
      <c r="K24" s="34" t="s">
        <v>78</v>
      </c>
      <c r="L24" s="34" t="s">
        <v>23</v>
      </c>
      <c r="M24" s="34" t="s">
        <v>82</v>
      </c>
      <c r="N24" s="34"/>
      <c r="O24" s="34" t="s">
        <v>81</v>
      </c>
      <c r="P24" s="34" t="s">
        <v>427</v>
      </c>
      <c r="Q24" s="34"/>
      <c r="R24" s="34"/>
      <c r="S24" s="212"/>
      <c r="T24" s="213"/>
    </row>
    <row r="25" spans="1:20" ht="14.25" customHeight="1">
      <c r="A25" s="287"/>
      <c r="B25" s="290"/>
      <c r="C25" s="310"/>
      <c r="D25" s="312"/>
      <c r="E25" s="214" t="s">
        <v>416</v>
      </c>
      <c r="F25" s="215"/>
      <c r="G25" s="215"/>
      <c r="H25" s="215"/>
      <c r="I25" s="215"/>
      <c r="J25" s="216"/>
      <c r="K25" s="73" t="s">
        <v>380</v>
      </c>
      <c r="L25" s="73">
        <v>80000</v>
      </c>
      <c r="M25" s="73" t="s">
        <v>348</v>
      </c>
      <c r="N25" s="73">
        <v>73000</v>
      </c>
      <c r="O25" s="73">
        <v>80000</v>
      </c>
      <c r="P25" s="73">
        <v>80000</v>
      </c>
      <c r="Q25" s="73">
        <v>80000</v>
      </c>
      <c r="R25" s="73"/>
      <c r="S25" s="212" t="s">
        <v>381</v>
      </c>
      <c r="T25" s="213"/>
    </row>
    <row r="26" spans="1:20" ht="15.75" customHeight="1">
      <c r="A26" s="287"/>
      <c r="B26" s="290"/>
      <c r="C26" s="310"/>
      <c r="D26" s="312"/>
      <c r="E26" s="407" t="s">
        <v>379</v>
      </c>
      <c r="F26" s="408"/>
      <c r="G26" s="408"/>
      <c r="H26" s="408"/>
      <c r="I26" s="408"/>
      <c r="J26" s="409"/>
      <c r="K26" s="73">
        <v>54000</v>
      </c>
      <c r="L26" s="73">
        <v>80000</v>
      </c>
      <c r="M26" s="94" t="s">
        <v>3</v>
      </c>
      <c r="N26" s="94" t="s">
        <v>378</v>
      </c>
      <c r="O26" s="94" t="s">
        <v>380</v>
      </c>
      <c r="P26" s="94"/>
      <c r="Q26" s="94" t="s">
        <v>380</v>
      </c>
      <c r="R26" s="94" t="s">
        <v>87</v>
      </c>
      <c r="S26" s="101"/>
      <c r="T26" s="101"/>
    </row>
    <row r="27" spans="1:20" ht="13.5" customHeight="1">
      <c r="A27" s="287"/>
      <c r="B27" s="290"/>
      <c r="C27" s="310"/>
      <c r="D27" s="312"/>
      <c r="E27" s="214" t="s">
        <v>18</v>
      </c>
      <c r="F27" s="215"/>
      <c r="G27" s="215"/>
      <c r="H27" s="215"/>
      <c r="I27" s="215"/>
      <c r="J27" s="216"/>
      <c r="K27" s="34" t="s">
        <v>23</v>
      </c>
      <c r="L27" s="34" t="s">
        <v>19</v>
      </c>
      <c r="M27" s="34" t="s">
        <v>20</v>
      </c>
      <c r="N27" s="34"/>
      <c r="O27" s="34"/>
      <c r="P27" s="34" t="s">
        <v>428</v>
      </c>
      <c r="Q27" s="34"/>
      <c r="R27" s="34"/>
      <c r="S27" s="212"/>
      <c r="T27" s="213"/>
    </row>
    <row r="28" spans="1:20" ht="13.5" customHeight="1">
      <c r="A28" s="287"/>
      <c r="B28" s="290"/>
      <c r="C28" s="310"/>
      <c r="D28" s="312"/>
      <c r="E28" s="214" t="s">
        <v>21</v>
      </c>
      <c r="F28" s="215"/>
      <c r="G28" s="215"/>
      <c r="H28" s="215"/>
      <c r="I28" s="215"/>
      <c r="J28" s="216"/>
      <c r="K28" s="34" t="s">
        <v>23</v>
      </c>
      <c r="L28" s="34" t="s">
        <v>19</v>
      </c>
      <c r="M28" s="34" t="s">
        <v>19</v>
      </c>
      <c r="N28" s="34" t="s">
        <v>19</v>
      </c>
      <c r="O28" s="34" t="s">
        <v>19</v>
      </c>
      <c r="P28" s="34" t="s">
        <v>429</v>
      </c>
      <c r="Q28" s="34"/>
      <c r="R28" s="34"/>
      <c r="S28" s="212"/>
      <c r="T28" s="213"/>
    </row>
    <row r="29" spans="1:20" ht="15.75" customHeight="1">
      <c r="A29" s="287"/>
      <c r="B29" s="290"/>
      <c r="C29" s="310"/>
      <c r="D29" s="312"/>
      <c r="E29" s="214" t="s">
        <v>22</v>
      </c>
      <c r="F29" s="215"/>
      <c r="G29" s="215"/>
      <c r="H29" s="215"/>
      <c r="I29" s="215"/>
      <c r="J29" s="216"/>
      <c r="K29" s="34" t="s">
        <v>23</v>
      </c>
      <c r="L29" s="34" t="s">
        <v>19</v>
      </c>
      <c r="M29" s="34" t="s">
        <v>23</v>
      </c>
      <c r="N29" s="34" t="s">
        <v>23</v>
      </c>
      <c r="O29" s="34" t="s">
        <v>23</v>
      </c>
      <c r="P29" s="34" t="s">
        <v>430</v>
      </c>
      <c r="Q29" s="34"/>
      <c r="R29" s="34"/>
      <c r="S29" s="212" t="s">
        <v>341</v>
      </c>
      <c r="T29" s="213"/>
    </row>
    <row r="30" spans="1:20" ht="15.75" customHeight="1">
      <c r="A30" s="287"/>
      <c r="B30" s="290"/>
      <c r="C30" s="310"/>
      <c r="D30" s="312"/>
      <c r="E30" s="214" t="s">
        <v>35</v>
      </c>
      <c r="F30" s="215"/>
      <c r="G30" s="215"/>
      <c r="H30" s="215"/>
      <c r="I30" s="215"/>
      <c r="J30" s="216"/>
      <c r="K30" s="73" t="s">
        <v>23</v>
      </c>
      <c r="L30" s="73" t="s">
        <v>19</v>
      </c>
      <c r="M30" s="73" t="s">
        <v>36</v>
      </c>
      <c r="N30" s="73" t="s">
        <v>36</v>
      </c>
      <c r="O30" s="73" t="s">
        <v>19</v>
      </c>
      <c r="P30" s="73" t="s">
        <v>428</v>
      </c>
      <c r="Q30" s="73"/>
      <c r="R30" s="73"/>
      <c r="S30" s="279" t="s">
        <v>65</v>
      </c>
      <c r="T30" s="280"/>
    </row>
    <row r="31" spans="1:20" ht="13.5" customHeight="1">
      <c r="A31" s="287"/>
      <c r="B31" s="290"/>
      <c r="C31" s="310"/>
      <c r="D31" s="312"/>
      <c r="E31" s="214" t="s">
        <v>30</v>
      </c>
      <c r="F31" s="215"/>
      <c r="G31" s="215"/>
      <c r="H31" s="215"/>
      <c r="I31" s="215"/>
      <c r="J31" s="216"/>
      <c r="K31" s="34" t="s">
        <v>31</v>
      </c>
      <c r="L31" s="34" t="s">
        <v>19</v>
      </c>
      <c r="M31" s="34" t="s">
        <v>19</v>
      </c>
      <c r="N31" s="34" t="s">
        <v>32</v>
      </c>
      <c r="O31" s="34" t="s">
        <v>32</v>
      </c>
      <c r="P31" s="34" t="s">
        <v>429</v>
      </c>
      <c r="Q31" s="34"/>
      <c r="R31" s="34"/>
      <c r="S31" s="252"/>
      <c r="T31" s="260"/>
    </row>
    <row r="32" spans="1:20" ht="13.5" customHeight="1">
      <c r="A32" s="287"/>
      <c r="B32" s="290"/>
      <c r="C32" s="310"/>
      <c r="D32" s="312"/>
      <c r="E32" s="214" t="s">
        <v>417</v>
      </c>
      <c r="F32" s="215"/>
      <c r="G32" s="215"/>
      <c r="H32" s="215"/>
      <c r="I32" s="215"/>
      <c r="J32" s="216"/>
      <c r="K32" s="73" t="s">
        <v>23</v>
      </c>
      <c r="L32" s="73" t="s">
        <v>19</v>
      </c>
      <c r="M32" s="73" t="s">
        <v>23</v>
      </c>
      <c r="N32" s="73" t="s">
        <v>23</v>
      </c>
      <c r="O32" s="73" t="s">
        <v>23</v>
      </c>
      <c r="P32" s="73" t="s">
        <v>431</v>
      </c>
      <c r="Q32" s="73"/>
      <c r="R32" s="73"/>
      <c r="S32" s="261"/>
      <c r="T32" s="262"/>
    </row>
    <row r="33" spans="1:20" ht="13.5" customHeight="1">
      <c r="A33" s="287"/>
      <c r="B33" s="290"/>
      <c r="C33" s="310"/>
      <c r="D33" s="312"/>
      <c r="E33" s="214" t="s">
        <v>38</v>
      </c>
      <c r="F33" s="215"/>
      <c r="G33" s="215"/>
      <c r="H33" s="215"/>
      <c r="I33" s="215"/>
      <c r="J33" s="216"/>
      <c r="K33" s="34" t="s">
        <v>48</v>
      </c>
      <c r="L33" s="34"/>
      <c r="M33" s="34"/>
      <c r="N33" s="34"/>
      <c r="O33" s="34"/>
      <c r="P33" s="34" t="s">
        <v>432</v>
      </c>
      <c r="Q33" s="34"/>
      <c r="R33" s="34"/>
      <c r="S33" s="212"/>
      <c r="T33" s="213"/>
    </row>
    <row r="34" spans="1:20" ht="14.25" customHeight="1">
      <c r="A34" s="287"/>
      <c r="B34" s="290"/>
      <c r="C34" s="310"/>
      <c r="D34" s="312"/>
      <c r="E34" s="214" t="s">
        <v>49</v>
      </c>
      <c r="F34" s="215"/>
      <c r="G34" s="215"/>
      <c r="H34" s="215"/>
      <c r="I34" s="215"/>
      <c r="J34" s="216"/>
      <c r="K34" s="73"/>
      <c r="L34" s="73">
        <v>210878</v>
      </c>
      <c r="M34" s="73"/>
      <c r="N34" s="73"/>
      <c r="O34" s="73"/>
      <c r="P34" s="73"/>
      <c r="Q34" s="73"/>
      <c r="R34" s="73"/>
      <c r="S34" s="212" t="s">
        <v>371</v>
      </c>
      <c r="T34" s="213"/>
    </row>
    <row r="35" spans="1:20" ht="41.25" customHeight="1">
      <c r="A35" s="287"/>
      <c r="B35" s="290"/>
      <c r="C35" s="310"/>
      <c r="D35" s="312"/>
      <c r="E35" s="214" t="s">
        <v>29</v>
      </c>
      <c r="F35" s="215"/>
      <c r="G35" s="215"/>
      <c r="H35" s="215"/>
      <c r="I35" s="215"/>
      <c r="J35" s="216"/>
      <c r="K35" s="73" t="s">
        <v>391</v>
      </c>
      <c r="L35" s="73">
        <v>70</v>
      </c>
      <c r="M35" s="73">
        <v>35</v>
      </c>
      <c r="N35" s="73">
        <v>35</v>
      </c>
      <c r="O35" s="73">
        <v>48</v>
      </c>
      <c r="P35" s="73"/>
      <c r="Q35" s="73" t="s">
        <v>83</v>
      </c>
      <c r="R35" s="73" t="s">
        <v>85</v>
      </c>
      <c r="S35" s="279" t="s">
        <v>392</v>
      </c>
      <c r="T35" s="280"/>
    </row>
    <row r="36" spans="1:20" ht="20.25" customHeight="1">
      <c r="A36" s="287"/>
      <c r="B36" s="290"/>
      <c r="C36" s="310"/>
      <c r="D36" s="312"/>
      <c r="E36" s="214" t="s">
        <v>368</v>
      </c>
      <c r="F36" s="215"/>
      <c r="G36" s="215"/>
      <c r="H36" s="215"/>
      <c r="I36" s="215"/>
      <c r="J36" s="216"/>
      <c r="K36" s="82">
        <f>27.76/15</f>
        <v>1.8506666666666667</v>
      </c>
      <c r="L36" s="82">
        <f>L35/15</f>
        <v>4.666666666666667</v>
      </c>
      <c r="M36" s="82">
        <f t="shared" ref="M36:O36" si="2">M35/15</f>
        <v>2.3333333333333335</v>
      </c>
      <c r="N36" s="82">
        <f t="shared" si="2"/>
        <v>2.3333333333333335</v>
      </c>
      <c r="O36" s="82">
        <f t="shared" si="2"/>
        <v>3.2</v>
      </c>
      <c r="P36" s="82"/>
      <c r="Q36" s="82">
        <f>50/15</f>
        <v>3.3333333333333335</v>
      </c>
      <c r="R36" s="73"/>
      <c r="S36" s="261"/>
      <c r="T36" s="262"/>
    </row>
    <row r="37" spans="1:20" ht="13.5" customHeight="1">
      <c r="A37" s="287"/>
      <c r="B37" s="290"/>
      <c r="C37" s="310"/>
      <c r="D37" s="312"/>
      <c r="E37" s="214" t="s">
        <v>50</v>
      </c>
      <c r="F37" s="215"/>
      <c r="G37" s="215"/>
      <c r="H37" s="215"/>
      <c r="I37" s="215"/>
      <c r="J37" s="216"/>
      <c r="K37" s="34" t="s">
        <v>31</v>
      </c>
      <c r="L37" s="34"/>
      <c r="M37" s="34"/>
      <c r="N37" s="34"/>
      <c r="O37" s="34"/>
      <c r="P37" s="34"/>
      <c r="Q37" s="34"/>
      <c r="R37" s="34"/>
      <c r="S37" s="212"/>
      <c r="T37" s="213"/>
    </row>
    <row r="38" spans="1:20" ht="17.25" customHeight="1">
      <c r="A38" s="60" t="s">
        <v>331</v>
      </c>
      <c r="B38" s="32" t="s">
        <v>332</v>
      </c>
      <c r="C38" s="83">
        <f>D$65-D38</f>
        <v>-602</v>
      </c>
      <c r="D38" s="85">
        <f>+D2</f>
        <v>41831</v>
      </c>
      <c r="E38" s="214" t="s">
        <v>1</v>
      </c>
      <c r="F38" s="215"/>
      <c r="G38" s="215"/>
      <c r="H38" s="215"/>
      <c r="I38" s="215"/>
      <c r="J38" s="216"/>
      <c r="K38" s="34"/>
      <c r="L38" s="4"/>
      <c r="M38" s="34"/>
      <c r="N38" s="34"/>
      <c r="O38" s="34"/>
      <c r="P38" s="34"/>
      <c r="Q38" s="34"/>
      <c r="R38" s="34"/>
      <c r="S38" s="212" t="s">
        <v>421</v>
      </c>
      <c r="T38" s="213"/>
    </row>
    <row r="39" spans="1:20" ht="27" customHeight="1">
      <c r="A39" s="320" t="s">
        <v>13</v>
      </c>
      <c r="B39" s="223" t="s">
        <v>73</v>
      </c>
      <c r="C39" s="68">
        <f>D$65-D39</f>
        <v>-558</v>
      </c>
      <c r="D39" s="70">
        <v>41787</v>
      </c>
      <c r="E39" s="274" t="s">
        <v>320</v>
      </c>
      <c r="F39" s="274"/>
      <c r="G39" s="274"/>
      <c r="H39" s="274"/>
      <c r="I39" s="274"/>
      <c r="J39" s="274"/>
      <c r="K39" s="274"/>
      <c r="L39" s="274"/>
      <c r="M39" s="274"/>
      <c r="N39" s="274"/>
      <c r="O39" s="274"/>
      <c r="P39" s="274"/>
      <c r="Q39" s="274"/>
      <c r="R39" s="274"/>
      <c r="S39" s="274" t="s">
        <v>347</v>
      </c>
      <c r="T39" s="274"/>
    </row>
    <row r="40" spans="1:20" ht="21" customHeight="1">
      <c r="A40" s="321"/>
      <c r="B40" s="224"/>
      <c r="C40" s="399">
        <f>D$65-D40</f>
        <v>-602</v>
      </c>
      <c r="D40" s="400">
        <f>+D$2</f>
        <v>41831</v>
      </c>
      <c r="E40" s="304" t="s">
        <v>415</v>
      </c>
      <c r="F40" s="290" t="s">
        <v>397</v>
      </c>
      <c r="G40" s="294" t="s">
        <v>396</v>
      </c>
      <c r="H40" s="295"/>
      <c r="I40" s="295"/>
      <c r="J40" s="296"/>
      <c r="K40" s="444" t="s">
        <v>16</v>
      </c>
      <c r="L40" s="77" t="s">
        <v>42</v>
      </c>
      <c r="M40" s="290" t="s">
        <v>43</v>
      </c>
      <c r="N40" s="290"/>
      <c r="O40" s="290"/>
      <c r="P40" s="290"/>
      <c r="Q40" s="290"/>
      <c r="R40" s="290"/>
      <c r="S40" s="274"/>
      <c r="T40" s="274"/>
    </row>
    <row r="41" spans="1:20" ht="31.5" customHeight="1" thickBot="1">
      <c r="A41" s="321"/>
      <c r="B41" s="224"/>
      <c r="C41" s="399"/>
      <c r="D41" s="400"/>
      <c r="E41" s="305"/>
      <c r="F41" s="223"/>
      <c r="G41" s="92" t="s">
        <v>398</v>
      </c>
      <c r="H41" s="92" t="s">
        <v>399</v>
      </c>
      <c r="I41" s="92" t="s">
        <v>400</v>
      </c>
      <c r="J41" s="93" t="s">
        <v>401</v>
      </c>
      <c r="K41" s="445"/>
      <c r="L41" s="75" t="s">
        <v>422</v>
      </c>
      <c r="M41" s="75" t="s">
        <v>17</v>
      </c>
      <c r="N41" s="75" t="s">
        <v>33</v>
      </c>
      <c r="O41" s="75" t="s">
        <v>34</v>
      </c>
      <c r="P41" s="75" t="s">
        <v>80</v>
      </c>
      <c r="Q41" s="75" t="s">
        <v>79</v>
      </c>
      <c r="R41" s="104" t="s">
        <v>86</v>
      </c>
      <c r="S41" s="302"/>
      <c r="T41" s="302"/>
    </row>
    <row r="42" spans="1:20" ht="13.5" customHeight="1">
      <c r="A42" s="321"/>
      <c r="B42" s="224"/>
      <c r="C42" s="399"/>
      <c r="D42" s="410"/>
      <c r="E42" s="105" t="s">
        <v>402</v>
      </c>
      <c r="F42" s="98" t="s">
        <v>6</v>
      </c>
      <c r="G42" s="106" t="s">
        <v>19</v>
      </c>
      <c r="H42" s="106" t="s">
        <v>19</v>
      </c>
      <c r="I42" s="106"/>
      <c r="J42" s="106"/>
      <c r="K42" s="107"/>
      <c r="L42" s="97"/>
      <c r="M42" s="98"/>
      <c r="N42" s="98"/>
      <c r="O42" s="98"/>
      <c r="P42" s="98"/>
      <c r="Q42" s="98"/>
      <c r="R42" s="98"/>
      <c r="S42" s="297" t="s">
        <v>410</v>
      </c>
      <c r="T42" s="298"/>
    </row>
    <row r="43" spans="1:20" ht="13.5" customHeight="1">
      <c r="A43" s="321"/>
      <c r="B43" s="224"/>
      <c r="C43" s="399"/>
      <c r="D43" s="411"/>
      <c r="E43" s="108" t="s">
        <v>403</v>
      </c>
      <c r="F43" s="91" t="s">
        <v>41</v>
      </c>
      <c r="G43" s="96" t="s">
        <v>19</v>
      </c>
      <c r="H43" s="96" t="s">
        <v>19</v>
      </c>
      <c r="I43" s="86"/>
      <c r="J43" s="86"/>
      <c r="K43" s="95"/>
      <c r="L43" s="77"/>
      <c r="M43" s="76"/>
      <c r="N43" s="76"/>
      <c r="O43" s="76"/>
      <c r="P43" s="76"/>
      <c r="Q43" s="76"/>
      <c r="R43" s="76"/>
      <c r="S43" s="274"/>
      <c r="T43" s="284"/>
    </row>
    <row r="44" spans="1:20">
      <c r="A44" s="321"/>
      <c r="B44" s="224"/>
      <c r="C44" s="399"/>
      <c r="D44" s="411"/>
      <c r="E44" s="108" t="s">
        <v>402</v>
      </c>
      <c r="F44" s="76" t="s">
        <v>8</v>
      </c>
      <c r="G44" s="86" t="s">
        <v>19</v>
      </c>
      <c r="H44" s="86"/>
      <c r="I44" s="86"/>
      <c r="J44" s="86"/>
      <c r="K44" s="95"/>
      <c r="L44" s="77"/>
      <c r="M44" s="76"/>
      <c r="N44" s="76"/>
      <c r="O44" s="76"/>
      <c r="P44" s="76"/>
      <c r="Q44" s="76"/>
      <c r="R44" s="76"/>
      <c r="S44" s="274"/>
      <c r="T44" s="284"/>
    </row>
    <row r="45" spans="1:20" ht="18" thickBot="1">
      <c r="A45" s="321"/>
      <c r="B45" s="224"/>
      <c r="C45" s="399"/>
      <c r="D45" s="411"/>
      <c r="E45" s="109" t="s">
        <v>402</v>
      </c>
      <c r="F45" s="100" t="s">
        <v>9</v>
      </c>
      <c r="G45" s="110" t="s">
        <v>19</v>
      </c>
      <c r="H45" s="110"/>
      <c r="I45" s="110"/>
      <c r="J45" s="110"/>
      <c r="K45" s="111"/>
      <c r="L45" s="99"/>
      <c r="M45" s="100"/>
      <c r="N45" s="100"/>
      <c r="O45" s="100"/>
      <c r="P45" s="100"/>
      <c r="Q45" s="100"/>
      <c r="R45" s="100"/>
      <c r="S45" s="285"/>
      <c r="T45" s="286"/>
    </row>
    <row r="46" spans="1:20" ht="13.5" customHeight="1">
      <c r="A46" s="321"/>
      <c r="B46" s="224"/>
      <c r="C46" s="399"/>
      <c r="D46" s="411"/>
      <c r="E46" s="105" t="s">
        <v>402</v>
      </c>
      <c r="F46" s="98" t="s">
        <v>10</v>
      </c>
      <c r="G46" s="106"/>
      <c r="H46" s="106" t="s">
        <v>19</v>
      </c>
      <c r="I46" s="106"/>
      <c r="J46" s="106" t="s">
        <v>19</v>
      </c>
      <c r="K46" s="107"/>
      <c r="L46" s="97"/>
      <c r="M46" s="98"/>
      <c r="N46" s="98"/>
      <c r="O46" s="98"/>
      <c r="P46" s="98"/>
      <c r="Q46" s="98"/>
      <c r="R46" s="98"/>
      <c r="S46" s="297" t="s">
        <v>413</v>
      </c>
      <c r="T46" s="298"/>
    </row>
    <row r="47" spans="1:20" ht="15.75" customHeight="1">
      <c r="A47" s="322"/>
      <c r="B47" s="225"/>
      <c r="C47" s="399"/>
      <c r="D47" s="411"/>
      <c r="E47" s="108" t="s">
        <v>403</v>
      </c>
      <c r="F47" s="91" t="s">
        <v>233</v>
      </c>
      <c r="G47" s="87"/>
      <c r="H47" s="87"/>
      <c r="I47" s="96" t="s">
        <v>19</v>
      </c>
      <c r="J47" s="96" t="s">
        <v>19</v>
      </c>
      <c r="K47" s="95"/>
      <c r="L47" s="77"/>
      <c r="M47" s="76"/>
      <c r="N47" s="76"/>
      <c r="O47" s="76"/>
      <c r="P47" s="76"/>
      <c r="Q47" s="76"/>
      <c r="R47" s="76"/>
      <c r="S47" s="274"/>
      <c r="T47" s="284"/>
    </row>
    <row r="48" spans="1:20" ht="13.5" customHeight="1">
      <c r="A48" s="287" t="s">
        <v>71</v>
      </c>
      <c r="B48" s="290" t="s">
        <v>74</v>
      </c>
      <c r="C48" s="399">
        <f>D$65-D48</f>
        <v>-602</v>
      </c>
      <c r="D48" s="410">
        <f>+D$2</f>
        <v>41831</v>
      </c>
      <c r="E48" s="108" t="s">
        <v>403</v>
      </c>
      <c r="F48" s="91" t="s">
        <v>14</v>
      </c>
      <c r="G48" s="87"/>
      <c r="H48" s="87"/>
      <c r="I48" s="96" t="s">
        <v>19</v>
      </c>
      <c r="J48" s="96" t="s">
        <v>19</v>
      </c>
      <c r="K48" s="95"/>
      <c r="L48" s="77"/>
      <c r="M48" s="76"/>
      <c r="N48" s="76"/>
      <c r="O48" s="76"/>
      <c r="P48" s="76"/>
      <c r="Q48" s="76"/>
      <c r="R48" s="76"/>
      <c r="S48" s="274"/>
      <c r="T48" s="284"/>
    </row>
    <row r="49" spans="1:20" ht="13.5" customHeight="1" thickBot="1">
      <c r="A49" s="287"/>
      <c r="B49" s="290"/>
      <c r="C49" s="399"/>
      <c r="D49" s="411"/>
      <c r="E49" s="109" t="s">
        <v>403</v>
      </c>
      <c r="F49" s="112" t="s">
        <v>15</v>
      </c>
      <c r="G49" s="113"/>
      <c r="H49" s="113"/>
      <c r="I49" s="114" t="s">
        <v>19</v>
      </c>
      <c r="J49" s="114" t="s">
        <v>405</v>
      </c>
      <c r="K49" s="111"/>
      <c r="L49" s="99"/>
      <c r="M49" s="100"/>
      <c r="N49" s="100"/>
      <c r="O49" s="100"/>
      <c r="P49" s="100"/>
      <c r="Q49" s="100"/>
      <c r="R49" s="100"/>
      <c r="S49" s="285"/>
      <c r="T49" s="286"/>
    </row>
    <row r="50" spans="1:20" ht="15" customHeight="1">
      <c r="A50" s="287"/>
      <c r="B50" s="290"/>
      <c r="C50" s="399"/>
      <c r="D50" s="411"/>
      <c r="E50" s="105" t="s">
        <v>406</v>
      </c>
      <c r="F50" s="115" t="s">
        <v>407</v>
      </c>
      <c r="G50" s="106"/>
      <c r="H50" s="106"/>
      <c r="I50" s="116" t="s">
        <v>405</v>
      </c>
      <c r="J50" s="116" t="s">
        <v>19</v>
      </c>
      <c r="K50" s="107"/>
      <c r="L50" s="97"/>
      <c r="M50" s="98"/>
      <c r="N50" s="98"/>
      <c r="O50" s="98"/>
      <c r="P50" s="98"/>
      <c r="Q50" s="98"/>
      <c r="R50" s="98"/>
      <c r="S50" s="297" t="s">
        <v>414</v>
      </c>
      <c r="T50" s="298"/>
    </row>
    <row r="51" spans="1:20">
      <c r="A51" s="287"/>
      <c r="B51" s="290"/>
      <c r="C51" s="399"/>
      <c r="D51" s="411"/>
      <c r="E51" s="108" t="s">
        <v>408</v>
      </c>
      <c r="F51" s="76" t="s">
        <v>7</v>
      </c>
      <c r="G51" s="86"/>
      <c r="H51" s="86"/>
      <c r="I51" s="86" t="s">
        <v>409</v>
      </c>
      <c r="J51" s="86"/>
      <c r="K51" s="95"/>
      <c r="L51" s="77"/>
      <c r="M51" s="76"/>
      <c r="N51" s="76"/>
      <c r="O51" s="76"/>
      <c r="P51" s="76"/>
      <c r="Q51" s="76"/>
      <c r="R51" s="76"/>
      <c r="S51" s="274" t="s">
        <v>411</v>
      </c>
      <c r="T51" s="284"/>
    </row>
    <row r="52" spans="1:20" ht="15.75" customHeight="1">
      <c r="A52" s="287"/>
      <c r="B52" s="290"/>
      <c r="C52" s="399"/>
      <c r="D52" s="411"/>
      <c r="E52" s="108" t="s">
        <v>408</v>
      </c>
      <c r="F52" s="76" t="s">
        <v>5</v>
      </c>
      <c r="G52" s="86"/>
      <c r="H52" s="86"/>
      <c r="I52" s="86" t="s">
        <v>409</v>
      </c>
      <c r="J52" s="86"/>
      <c r="K52" s="95"/>
      <c r="L52" s="77"/>
      <c r="M52" s="76"/>
      <c r="N52" s="76"/>
      <c r="O52" s="76"/>
      <c r="P52" s="76"/>
      <c r="Q52" s="76"/>
      <c r="R52" s="76"/>
      <c r="S52" s="274" t="s">
        <v>412</v>
      </c>
      <c r="T52" s="284"/>
    </row>
    <row r="53" spans="1:20" ht="13.5" customHeight="1">
      <c r="A53" s="287"/>
      <c r="B53" s="290"/>
      <c r="C53" s="399"/>
      <c r="D53" s="411"/>
      <c r="E53" s="108" t="s">
        <v>403</v>
      </c>
      <c r="F53" s="91" t="s">
        <v>12</v>
      </c>
      <c r="G53" s="88"/>
      <c r="H53" s="88"/>
      <c r="I53" s="96" t="s">
        <v>19</v>
      </c>
      <c r="J53" s="88"/>
      <c r="K53" s="95"/>
      <c r="L53" s="77"/>
      <c r="M53" s="76"/>
      <c r="N53" s="76"/>
      <c r="O53" s="76"/>
      <c r="P53" s="76"/>
      <c r="Q53" s="76"/>
      <c r="R53" s="76"/>
      <c r="S53" s="274" t="s">
        <v>418</v>
      </c>
      <c r="T53" s="284"/>
    </row>
    <row r="54" spans="1:20" ht="13.5" customHeight="1" thickBot="1">
      <c r="A54" s="287"/>
      <c r="B54" s="290"/>
      <c r="C54" s="399"/>
      <c r="D54" s="411"/>
      <c r="E54" s="117" t="s">
        <v>404</v>
      </c>
      <c r="F54" s="112" t="s">
        <v>11</v>
      </c>
      <c r="G54" s="118"/>
      <c r="H54" s="118"/>
      <c r="I54" s="114" t="s">
        <v>409</v>
      </c>
      <c r="J54" s="118"/>
      <c r="K54" s="119"/>
      <c r="L54" s="100"/>
      <c r="M54" s="100"/>
      <c r="N54" s="100"/>
      <c r="O54" s="100"/>
      <c r="P54" s="100"/>
      <c r="Q54" s="100"/>
      <c r="R54" s="100"/>
      <c r="S54" s="285" t="s">
        <v>376</v>
      </c>
      <c r="T54" s="286"/>
    </row>
    <row r="55" spans="1:20" ht="22.5" customHeight="1">
      <c r="A55" s="287" t="s">
        <v>72</v>
      </c>
      <c r="B55" s="223" t="s">
        <v>328</v>
      </c>
      <c r="C55" s="68">
        <f t="shared" ref="C55:C57" si="3">D$65-D55</f>
        <v>-333</v>
      </c>
      <c r="D55" s="69">
        <v>41562</v>
      </c>
      <c r="E55" s="289" t="s">
        <v>318</v>
      </c>
      <c r="F55" s="289"/>
      <c r="G55" s="289"/>
      <c r="H55" s="289"/>
      <c r="I55" s="289"/>
      <c r="J55" s="289"/>
      <c r="K55" s="289"/>
      <c r="L55" s="289"/>
      <c r="M55" s="289"/>
      <c r="N55" s="289"/>
      <c r="O55" s="289"/>
      <c r="P55" s="289"/>
      <c r="Q55" s="289"/>
      <c r="R55" s="289"/>
      <c r="S55" s="261" t="s">
        <v>425</v>
      </c>
      <c r="T55" s="262"/>
    </row>
    <row r="56" spans="1:20" ht="15" customHeight="1">
      <c r="A56" s="287"/>
      <c r="B56" s="224"/>
      <c r="C56" s="68">
        <f t="shared" si="3"/>
        <v>-406</v>
      </c>
      <c r="D56" s="69">
        <v>41635</v>
      </c>
      <c r="E56" s="274" t="s">
        <v>319</v>
      </c>
      <c r="F56" s="274"/>
      <c r="G56" s="274"/>
      <c r="H56" s="274"/>
      <c r="I56" s="274"/>
      <c r="J56" s="274"/>
      <c r="K56" s="274"/>
      <c r="L56" s="274"/>
      <c r="M56" s="274"/>
      <c r="N56" s="274"/>
      <c r="O56" s="274"/>
      <c r="P56" s="274"/>
      <c r="Q56" s="274"/>
      <c r="R56" s="274"/>
      <c r="S56" s="212"/>
      <c r="T56" s="213"/>
    </row>
    <row r="57" spans="1:20" ht="23.25" customHeight="1">
      <c r="A57" s="287"/>
      <c r="B57" s="224"/>
      <c r="C57" s="68">
        <f t="shared" si="3"/>
        <v>-522</v>
      </c>
      <c r="D57" s="69">
        <v>41751</v>
      </c>
      <c r="E57" s="274" t="s">
        <v>344</v>
      </c>
      <c r="F57" s="274"/>
      <c r="G57" s="274"/>
      <c r="H57" s="274"/>
      <c r="I57" s="274"/>
      <c r="J57" s="274"/>
      <c r="K57" s="274"/>
      <c r="L57" s="274"/>
      <c r="M57" s="274"/>
      <c r="N57" s="274"/>
      <c r="O57" s="274"/>
      <c r="P57" s="274"/>
      <c r="Q57" s="274"/>
      <c r="R57" s="274"/>
      <c r="S57" s="212" t="s">
        <v>426</v>
      </c>
      <c r="T57" s="213"/>
    </row>
    <row r="58" spans="1:20" ht="18.75" customHeight="1">
      <c r="A58" s="287"/>
      <c r="B58" s="225"/>
      <c r="C58" s="68">
        <f>D$65-D58</f>
        <v>-560</v>
      </c>
      <c r="D58" s="69">
        <v>41789</v>
      </c>
      <c r="E58" s="274" t="s">
        <v>419</v>
      </c>
      <c r="F58" s="274"/>
      <c r="G58" s="274"/>
      <c r="H58" s="274"/>
      <c r="I58" s="274"/>
      <c r="J58" s="274"/>
      <c r="K58" s="274"/>
      <c r="L58" s="274"/>
      <c r="M58" s="274"/>
      <c r="N58" s="274"/>
      <c r="O58" s="274"/>
      <c r="P58" s="274"/>
      <c r="Q58" s="274"/>
      <c r="R58" s="274"/>
      <c r="S58" s="212"/>
      <c r="T58" s="213"/>
    </row>
    <row r="59" spans="1:20" ht="13.5" customHeight="1">
      <c r="A59" s="287"/>
      <c r="B59" s="223" t="s">
        <v>329</v>
      </c>
      <c r="C59" s="428">
        <f>D$65-D59</f>
        <v>-483</v>
      </c>
      <c r="D59" s="426">
        <v>41712</v>
      </c>
      <c r="E59" s="214" t="s">
        <v>384</v>
      </c>
      <c r="F59" s="215"/>
      <c r="G59" s="215"/>
      <c r="H59" s="215"/>
      <c r="I59" s="215"/>
      <c r="J59" s="216"/>
      <c r="K59" s="34"/>
      <c r="L59" s="34">
        <v>1700</v>
      </c>
      <c r="M59" s="34">
        <v>777</v>
      </c>
      <c r="N59" s="3"/>
      <c r="O59" s="3"/>
      <c r="P59" s="3"/>
      <c r="Q59" s="3"/>
      <c r="R59" s="3"/>
      <c r="S59" s="279" t="s">
        <v>236</v>
      </c>
      <c r="T59" s="280"/>
    </row>
    <row r="60" spans="1:20" ht="13.5" customHeight="1">
      <c r="A60" s="287"/>
      <c r="B60" s="224"/>
      <c r="C60" s="428"/>
      <c r="D60" s="426"/>
      <c r="E60" s="214" t="s">
        <v>385</v>
      </c>
      <c r="F60" s="215"/>
      <c r="G60" s="215"/>
      <c r="H60" s="215"/>
      <c r="I60" s="215"/>
      <c r="J60" s="216"/>
      <c r="K60" s="34">
        <v>5</v>
      </c>
      <c r="L60" s="34">
        <v>46</v>
      </c>
      <c r="M60" s="5">
        <f>+M59*L60/L59</f>
        <v>21.02470588235294</v>
      </c>
      <c r="N60" s="3"/>
      <c r="O60" s="3"/>
      <c r="P60" s="3"/>
      <c r="Q60" s="3"/>
      <c r="R60" s="3"/>
      <c r="S60" s="252"/>
      <c r="T60" s="260"/>
    </row>
    <row r="61" spans="1:20" ht="13.5" customHeight="1" thickBot="1">
      <c r="A61" s="287"/>
      <c r="B61" s="224"/>
      <c r="C61" s="429"/>
      <c r="D61" s="427"/>
      <c r="E61" s="272" t="s">
        <v>386</v>
      </c>
      <c r="F61" s="273"/>
      <c r="G61" s="273"/>
      <c r="H61" s="273"/>
      <c r="I61" s="273"/>
      <c r="J61" s="339"/>
      <c r="K61" s="35">
        <v>20.3</v>
      </c>
      <c r="L61" s="35">
        <v>50.6</v>
      </c>
      <c r="M61" s="35">
        <v>20.3</v>
      </c>
      <c r="N61" s="64"/>
      <c r="O61" s="8"/>
      <c r="P61" s="8"/>
      <c r="Q61" s="8"/>
      <c r="R61" s="8"/>
      <c r="S61" s="252"/>
      <c r="T61" s="260"/>
    </row>
    <row r="62" spans="1:20" ht="13.5" customHeight="1">
      <c r="A62" s="288"/>
      <c r="B62" s="423" t="s">
        <v>424</v>
      </c>
      <c r="C62" s="432">
        <f>D$65-D62</f>
        <v>-602</v>
      </c>
      <c r="D62" s="430">
        <f>+D2</f>
        <v>41831</v>
      </c>
      <c r="E62" s="380" t="s">
        <v>387</v>
      </c>
      <c r="F62" s="381"/>
      <c r="G62" s="381"/>
      <c r="H62" s="381"/>
      <c r="I62" s="381"/>
      <c r="J62" s="382"/>
      <c r="K62" s="56"/>
      <c r="L62" s="79" t="s">
        <v>380</v>
      </c>
      <c r="M62" s="65" t="s">
        <v>380</v>
      </c>
      <c r="N62" s="66"/>
      <c r="O62" s="57"/>
      <c r="P62" s="57"/>
      <c r="Q62" s="57"/>
      <c r="R62" s="57"/>
      <c r="S62" s="438" t="s">
        <v>394</v>
      </c>
      <c r="T62" s="439"/>
    </row>
    <row r="63" spans="1:20" ht="12.75" customHeight="1">
      <c r="A63" s="288"/>
      <c r="B63" s="424"/>
      <c r="C63" s="433"/>
      <c r="D63" s="401"/>
      <c r="E63" s="214" t="s">
        <v>390</v>
      </c>
      <c r="F63" s="215"/>
      <c r="G63" s="215"/>
      <c r="H63" s="215"/>
      <c r="I63" s="215"/>
      <c r="J63" s="216"/>
      <c r="K63" s="40"/>
      <c r="L63" s="80" t="s">
        <v>378</v>
      </c>
      <c r="M63" s="6" t="s">
        <v>388</v>
      </c>
      <c r="N63" s="76"/>
      <c r="O63" s="76"/>
      <c r="P63" s="76"/>
      <c r="Q63" s="76"/>
      <c r="R63" s="76"/>
      <c r="S63" s="252"/>
      <c r="T63" s="440"/>
    </row>
    <row r="64" spans="1:20" ht="13.5" customHeight="1" thickBot="1">
      <c r="A64" s="281"/>
      <c r="B64" s="425"/>
      <c r="C64" s="434"/>
      <c r="D64" s="431"/>
      <c r="E64" s="383" t="s">
        <v>389</v>
      </c>
      <c r="F64" s="384"/>
      <c r="G64" s="384"/>
      <c r="H64" s="384"/>
      <c r="I64" s="384"/>
      <c r="J64" s="385"/>
      <c r="K64" s="78"/>
      <c r="L64" s="81" t="s">
        <v>380</v>
      </c>
      <c r="M64" s="78" t="s">
        <v>380</v>
      </c>
      <c r="N64" s="67"/>
      <c r="O64" s="67"/>
      <c r="P64" s="67"/>
      <c r="Q64" s="67"/>
      <c r="R64" s="67"/>
      <c r="S64" s="441"/>
      <c r="T64" s="442"/>
    </row>
    <row r="65" spans="1:20" ht="38.25" customHeight="1">
      <c r="A65" s="403" t="s">
        <v>335</v>
      </c>
      <c r="B65" s="225" t="s">
        <v>393</v>
      </c>
      <c r="C65" s="420" t="s">
        <v>326</v>
      </c>
      <c r="D65" s="396">
        <v>41229</v>
      </c>
      <c r="E65" s="261" t="s">
        <v>47</v>
      </c>
      <c r="F65" s="386"/>
      <c r="G65" s="386"/>
      <c r="H65" s="386"/>
      <c r="I65" s="386"/>
      <c r="J65" s="262"/>
      <c r="K65" s="7"/>
      <c r="L65" s="33" t="s">
        <v>37</v>
      </c>
      <c r="M65" s="33" t="s">
        <v>23</v>
      </c>
      <c r="N65" s="33" t="s">
        <v>23</v>
      </c>
      <c r="O65" s="33" t="s">
        <v>37</v>
      </c>
      <c r="P65" s="33"/>
      <c r="Q65" s="33" t="s">
        <v>88</v>
      </c>
      <c r="R65" s="33" t="s">
        <v>84</v>
      </c>
      <c r="S65" s="252" t="s">
        <v>67</v>
      </c>
      <c r="T65" s="440"/>
    </row>
    <row r="66" spans="1:20" ht="42" customHeight="1">
      <c r="A66" s="404"/>
      <c r="B66" s="290"/>
      <c r="C66" s="421"/>
      <c r="D66" s="397"/>
      <c r="E66" s="212" t="s">
        <v>45</v>
      </c>
      <c r="F66" s="256"/>
      <c r="G66" s="256"/>
      <c r="H66" s="256"/>
      <c r="I66" s="256"/>
      <c r="J66" s="213"/>
      <c r="K66" s="34" t="s">
        <v>23</v>
      </c>
      <c r="L66" s="34" t="s">
        <v>37</v>
      </c>
      <c r="M66" s="34" t="s">
        <v>23</v>
      </c>
      <c r="N66" s="34" t="s">
        <v>23</v>
      </c>
      <c r="O66" s="34" t="s">
        <v>23</v>
      </c>
      <c r="P66" s="34"/>
      <c r="Q66" s="34"/>
      <c r="R66" s="34" t="s">
        <v>84</v>
      </c>
      <c r="S66" s="252"/>
      <c r="T66" s="440"/>
    </row>
    <row r="67" spans="1:20" ht="47.25" customHeight="1" thickBot="1">
      <c r="A67" s="405"/>
      <c r="B67" s="406"/>
      <c r="C67" s="422"/>
      <c r="D67" s="398"/>
      <c r="E67" s="212" t="s">
        <v>46</v>
      </c>
      <c r="F67" s="256"/>
      <c r="G67" s="256"/>
      <c r="H67" s="256"/>
      <c r="I67" s="256"/>
      <c r="J67" s="213"/>
      <c r="K67" s="58" t="s">
        <v>23</v>
      </c>
      <c r="L67" s="58" t="s">
        <v>37</v>
      </c>
      <c r="M67" s="58" t="s">
        <v>37</v>
      </c>
      <c r="N67" s="58" t="s">
        <v>37</v>
      </c>
      <c r="O67" s="58" t="s">
        <v>37</v>
      </c>
      <c r="P67" s="58"/>
      <c r="Q67" s="58"/>
      <c r="R67" s="58" t="s">
        <v>84</v>
      </c>
      <c r="S67" s="441"/>
      <c r="T67" s="442"/>
    </row>
    <row r="68" spans="1:20" ht="13.5" customHeight="1">
      <c r="A68" s="224" t="s">
        <v>51</v>
      </c>
      <c r="B68" s="224" t="s">
        <v>60</v>
      </c>
      <c r="C68" s="416"/>
      <c r="D68" s="417" t="s">
        <v>324</v>
      </c>
      <c r="E68" s="214" t="s">
        <v>24</v>
      </c>
      <c r="F68" s="215"/>
      <c r="G68" s="215"/>
      <c r="H68" s="215"/>
      <c r="I68" s="215"/>
      <c r="J68" s="216"/>
      <c r="K68" s="33"/>
      <c r="L68" s="33"/>
      <c r="M68" s="9">
        <v>8</v>
      </c>
      <c r="N68" s="412" t="s">
        <v>362</v>
      </c>
      <c r="O68" s="413"/>
      <c r="P68" s="413"/>
      <c r="Q68" s="413"/>
      <c r="R68" s="414"/>
      <c r="S68" s="252" t="s">
        <v>363</v>
      </c>
      <c r="T68" s="260"/>
    </row>
    <row r="69" spans="1:20" ht="13.5" customHeight="1">
      <c r="A69" s="224"/>
      <c r="B69" s="224"/>
      <c r="C69" s="227"/>
      <c r="D69" s="230"/>
      <c r="E69" s="214" t="s">
        <v>25</v>
      </c>
      <c r="F69" s="215"/>
      <c r="G69" s="215"/>
      <c r="H69" s="215"/>
      <c r="I69" s="215"/>
      <c r="J69" s="216"/>
      <c r="K69" s="34"/>
      <c r="L69" s="34"/>
      <c r="M69" s="34">
        <v>12</v>
      </c>
      <c r="N69" s="315"/>
      <c r="O69" s="316"/>
      <c r="P69" s="316"/>
      <c r="Q69" s="316"/>
      <c r="R69" s="415"/>
      <c r="S69" s="252"/>
      <c r="T69" s="260"/>
    </row>
    <row r="70" spans="1:20" ht="13.5" customHeight="1">
      <c r="A70" s="224"/>
      <c r="B70" s="224"/>
      <c r="C70" s="227"/>
      <c r="D70" s="230"/>
      <c r="E70" s="214" t="s">
        <v>26</v>
      </c>
      <c r="F70" s="215"/>
      <c r="G70" s="215"/>
      <c r="H70" s="215"/>
      <c r="I70" s="215"/>
      <c r="J70" s="216"/>
      <c r="K70" s="34"/>
      <c r="L70" s="34"/>
      <c r="M70" s="34">
        <v>6</v>
      </c>
      <c r="N70" s="315"/>
      <c r="O70" s="316"/>
      <c r="P70" s="316"/>
      <c r="Q70" s="316"/>
      <c r="R70" s="415"/>
      <c r="S70" s="252"/>
      <c r="T70" s="260"/>
    </row>
    <row r="71" spans="1:20">
      <c r="A71" s="224"/>
      <c r="B71" s="224"/>
      <c r="C71" s="227"/>
      <c r="D71" s="230"/>
      <c r="E71" s="214" t="s">
        <v>27</v>
      </c>
      <c r="F71" s="215"/>
      <c r="G71" s="215"/>
      <c r="H71" s="215"/>
      <c r="I71" s="215"/>
      <c r="J71" s="216"/>
      <c r="K71" s="34"/>
      <c r="L71" s="34"/>
      <c r="M71" s="34">
        <v>4</v>
      </c>
      <c r="N71" s="315"/>
      <c r="O71" s="316"/>
      <c r="P71" s="316"/>
      <c r="Q71" s="316"/>
      <c r="R71" s="415"/>
      <c r="S71" s="252"/>
      <c r="T71" s="260"/>
    </row>
    <row r="72" spans="1:20" ht="13.5" customHeight="1">
      <c r="A72" s="224"/>
      <c r="B72" s="224"/>
      <c r="C72" s="227"/>
      <c r="D72" s="230"/>
      <c r="E72" s="214" t="s">
        <v>28</v>
      </c>
      <c r="F72" s="215"/>
      <c r="G72" s="215"/>
      <c r="H72" s="215"/>
      <c r="I72" s="215"/>
      <c r="J72" s="216"/>
      <c r="K72" s="34"/>
      <c r="L72" s="34"/>
      <c r="M72" s="34">
        <v>24</v>
      </c>
      <c r="N72" s="315"/>
      <c r="O72" s="316"/>
      <c r="P72" s="316"/>
      <c r="Q72" s="316"/>
      <c r="R72" s="415"/>
      <c r="S72" s="252"/>
      <c r="T72" s="260"/>
    </row>
    <row r="73" spans="1:20" ht="13.5" customHeight="1">
      <c r="A73" s="225"/>
      <c r="B73" s="225"/>
      <c r="C73" s="228"/>
      <c r="D73" s="231"/>
      <c r="E73" s="214" t="s">
        <v>54</v>
      </c>
      <c r="F73" s="215"/>
      <c r="G73" s="215"/>
      <c r="H73" s="215"/>
      <c r="I73" s="215"/>
      <c r="J73" s="216"/>
      <c r="K73" s="34"/>
      <c r="L73" s="34"/>
      <c r="M73" s="34">
        <f>SUM(M68:M72)</f>
        <v>54</v>
      </c>
      <c r="N73" s="232"/>
      <c r="O73" s="233"/>
      <c r="P73" s="233"/>
      <c r="Q73" s="233"/>
      <c r="R73" s="234"/>
      <c r="S73" s="261"/>
      <c r="T73" s="262"/>
    </row>
    <row r="74" spans="1:20" ht="18.75" customHeight="1">
      <c r="A74" s="418" t="s">
        <v>330</v>
      </c>
      <c r="B74" s="103">
        <v>41802</v>
      </c>
      <c r="C74" s="72"/>
      <c r="D74" s="53"/>
      <c r="E74" s="214" t="s">
        <v>0</v>
      </c>
      <c r="F74" s="215"/>
      <c r="G74" s="215"/>
      <c r="H74" s="215"/>
      <c r="I74" s="215"/>
      <c r="J74" s="216"/>
      <c r="K74" s="34"/>
      <c r="L74" s="4"/>
      <c r="M74" s="34"/>
      <c r="N74" s="34"/>
      <c r="O74" s="34"/>
      <c r="P74" s="34"/>
      <c r="Q74" s="34"/>
      <c r="R74" s="34"/>
      <c r="S74" s="212" t="s">
        <v>342</v>
      </c>
      <c r="T74" s="213"/>
    </row>
    <row r="75" spans="1:20" ht="20.25" customHeight="1">
      <c r="A75" s="419"/>
      <c r="B75" s="32" t="s">
        <v>84</v>
      </c>
      <c r="C75" s="72"/>
      <c r="D75" s="102" t="s">
        <v>361</v>
      </c>
      <c r="E75" s="214" t="s">
        <v>2</v>
      </c>
      <c r="F75" s="215"/>
      <c r="G75" s="215"/>
      <c r="H75" s="215"/>
      <c r="I75" s="215"/>
      <c r="J75" s="216"/>
      <c r="K75" s="34"/>
      <c r="L75" s="4"/>
      <c r="M75" s="34"/>
      <c r="N75" s="34"/>
      <c r="O75" s="34"/>
      <c r="P75" s="34"/>
      <c r="Q75" s="34"/>
      <c r="R75" s="34"/>
      <c r="S75" s="392" t="s">
        <v>395</v>
      </c>
      <c r="T75" s="393"/>
    </row>
    <row r="76" spans="1:20" ht="15" customHeight="1">
      <c r="A76" s="34"/>
      <c r="B76" s="223"/>
      <c r="C76" s="226"/>
      <c r="D76" s="229"/>
      <c r="E76" s="214" t="s">
        <v>55</v>
      </c>
      <c r="F76" s="215"/>
      <c r="G76" s="215"/>
      <c r="H76" s="215"/>
      <c r="I76" s="215"/>
      <c r="J76" s="216"/>
      <c r="K76" s="40"/>
      <c r="L76" s="55">
        <v>41866</v>
      </c>
      <c r="M76" s="55">
        <v>41927</v>
      </c>
      <c r="N76" s="34"/>
      <c r="O76" s="34"/>
      <c r="P76" s="34"/>
      <c r="Q76" s="34"/>
      <c r="R76" s="34"/>
      <c r="S76" s="394"/>
      <c r="T76" s="395"/>
    </row>
    <row r="77" spans="1:20" ht="13.5" customHeight="1">
      <c r="A77" s="34"/>
      <c r="B77" s="224"/>
      <c r="C77" s="227"/>
      <c r="D77" s="230"/>
      <c r="E77" s="214" t="s">
        <v>56</v>
      </c>
      <c r="F77" s="215"/>
      <c r="G77" s="215"/>
      <c r="H77" s="215"/>
      <c r="I77" s="215"/>
      <c r="J77" s="216"/>
      <c r="K77" s="40"/>
      <c r="L77" s="55">
        <v>41928</v>
      </c>
      <c r="M77" s="55" t="s">
        <v>3</v>
      </c>
      <c r="N77" s="34"/>
      <c r="O77" s="34"/>
      <c r="P77" s="34"/>
      <c r="Q77" s="34"/>
      <c r="R77" s="34"/>
      <c r="S77" s="212"/>
      <c r="T77" s="213"/>
    </row>
    <row r="78" spans="1:20" ht="13.5" customHeight="1">
      <c r="A78" s="34"/>
      <c r="B78" s="225"/>
      <c r="C78" s="228"/>
      <c r="D78" s="231"/>
      <c r="E78" s="214" t="s">
        <v>40</v>
      </c>
      <c r="F78" s="215"/>
      <c r="G78" s="215"/>
      <c r="H78" s="215"/>
      <c r="I78" s="215"/>
      <c r="J78" s="216"/>
      <c r="K78" s="34"/>
      <c r="L78" s="55">
        <v>43543</v>
      </c>
      <c r="M78" s="55">
        <v>43910</v>
      </c>
      <c r="N78" s="34"/>
      <c r="O78" s="34"/>
      <c r="P78" s="34"/>
      <c r="Q78" s="34"/>
      <c r="R78" s="34"/>
      <c r="S78" s="212"/>
      <c r="T78" s="213"/>
    </row>
    <row r="79" spans="1:20">
      <c r="A79" s="63" t="s">
        <v>346</v>
      </c>
      <c r="B79" s="1"/>
      <c r="C79" s="1"/>
      <c r="D79" s="1"/>
      <c r="E79" s="2"/>
      <c r="F79" s="2"/>
      <c r="G79" s="2"/>
      <c r="H79" s="2"/>
      <c r="I79" s="2"/>
      <c r="J79" s="2"/>
      <c r="K79" s="2"/>
      <c r="L79" s="51"/>
      <c r="M79" s="51"/>
      <c r="N79" s="51"/>
      <c r="O79" s="51"/>
      <c r="P79" s="51"/>
      <c r="Q79" s="51"/>
      <c r="R79" s="51"/>
      <c r="S79" s="36"/>
      <c r="T79" s="36"/>
    </row>
    <row r="80" spans="1:20" ht="13.5" customHeight="1">
      <c r="A80" s="391" t="s">
        <v>235</v>
      </c>
      <c r="B80" s="391"/>
      <c r="C80" s="391"/>
      <c r="D80" s="391"/>
      <c r="E80" s="391"/>
      <c r="F80" s="391"/>
      <c r="G80" s="391"/>
      <c r="H80" s="391"/>
      <c r="I80" s="391"/>
      <c r="J80" s="391"/>
      <c r="K80" s="391"/>
      <c r="L80" s="391"/>
      <c r="M80" s="391"/>
      <c r="N80" s="391"/>
      <c r="O80" s="391"/>
      <c r="P80" s="391"/>
      <c r="Q80" s="391"/>
      <c r="R80" s="391"/>
      <c r="S80" s="391"/>
      <c r="T80" s="37"/>
    </row>
    <row r="81" spans="1:20" ht="15" customHeight="1">
      <c r="A81" s="391" t="s">
        <v>321</v>
      </c>
      <c r="B81" s="391"/>
      <c r="C81" s="391"/>
      <c r="D81" s="391"/>
      <c r="E81" s="391"/>
      <c r="F81" s="391"/>
      <c r="G81" s="391"/>
      <c r="H81" s="391"/>
      <c r="I81" s="391"/>
      <c r="J81" s="391"/>
      <c r="K81" s="391"/>
      <c r="L81" s="391"/>
      <c r="M81" s="391"/>
      <c r="N81" s="391"/>
      <c r="O81" s="391"/>
      <c r="P81" s="391"/>
      <c r="Q81" s="391"/>
      <c r="R81" s="391"/>
      <c r="S81" s="391"/>
      <c r="T81" s="391"/>
    </row>
    <row r="82" spans="1:20" ht="13.5" customHeight="1">
      <c r="A82" s="390" t="s">
        <v>75</v>
      </c>
      <c r="B82" s="390"/>
      <c r="C82" s="390"/>
      <c r="D82" s="390"/>
      <c r="E82" s="390"/>
      <c r="F82" s="390"/>
      <c r="G82" s="390"/>
      <c r="H82" s="390"/>
      <c r="I82" s="390"/>
      <c r="J82" s="390"/>
      <c r="K82" s="390"/>
      <c r="L82" s="390"/>
      <c r="M82" s="390"/>
      <c r="N82" s="390"/>
      <c r="O82" s="390"/>
      <c r="P82" s="390"/>
      <c r="Q82" s="390"/>
      <c r="R82" s="390"/>
      <c r="S82" s="390"/>
      <c r="T82" s="36"/>
    </row>
    <row r="83" spans="1:20" ht="13.5" customHeight="1">
      <c r="A83" s="390" t="s">
        <v>237</v>
      </c>
      <c r="B83" s="390"/>
      <c r="C83" s="390"/>
      <c r="D83" s="390"/>
      <c r="E83" s="390"/>
      <c r="F83" s="390"/>
      <c r="G83" s="390"/>
      <c r="H83" s="390"/>
      <c r="I83" s="390"/>
      <c r="J83" s="390"/>
      <c r="K83" s="390"/>
      <c r="L83" s="390"/>
      <c r="M83" s="390"/>
      <c r="N83" s="390"/>
      <c r="O83" s="390"/>
      <c r="P83" s="390"/>
      <c r="Q83" s="390"/>
      <c r="R83" s="390"/>
      <c r="S83" s="390"/>
      <c r="T83" s="36"/>
    </row>
    <row r="84" spans="1:20">
      <c r="A84" s="1"/>
      <c r="B84" s="1"/>
      <c r="C84" s="1"/>
      <c r="D84" s="1"/>
      <c r="E84" s="1"/>
      <c r="F84" s="1"/>
      <c r="G84" s="1"/>
      <c r="H84" s="1"/>
      <c r="I84" s="1"/>
      <c r="J84" s="1"/>
      <c r="K84" s="1"/>
      <c r="L84" s="1"/>
      <c r="M84" s="1"/>
      <c r="N84" s="1"/>
      <c r="O84" s="1"/>
      <c r="P84" s="1"/>
      <c r="Q84" s="1"/>
      <c r="R84" s="1"/>
      <c r="S84" s="1"/>
      <c r="T84" s="1"/>
    </row>
  </sheetData>
  <mergeCells count="167">
    <mergeCell ref="N1:T1"/>
    <mergeCell ref="S20:T22"/>
    <mergeCell ref="S16:T16"/>
    <mergeCell ref="S13:T15"/>
    <mergeCell ref="S77:T77"/>
    <mergeCell ref="S78:T78"/>
    <mergeCell ref="S3:T4"/>
    <mergeCell ref="S59:T61"/>
    <mergeCell ref="S62:T64"/>
    <mergeCell ref="S65:T67"/>
    <mergeCell ref="S68:T73"/>
    <mergeCell ref="S74:T74"/>
    <mergeCell ref="S57:T57"/>
    <mergeCell ref="S58:T58"/>
    <mergeCell ref="S53:T53"/>
    <mergeCell ref="S54:T54"/>
    <mergeCell ref="S55:T55"/>
    <mergeCell ref="S56:T56"/>
    <mergeCell ref="E2:S2"/>
    <mergeCell ref="T5:T11"/>
    <mergeCell ref="S17:T17"/>
    <mergeCell ref="K40:K41"/>
    <mergeCell ref="M40:R40"/>
    <mergeCell ref="S18:T18"/>
    <mergeCell ref="A1:C2"/>
    <mergeCell ref="S12:T12"/>
    <mergeCell ref="A13:A16"/>
    <mergeCell ref="B14:B15"/>
    <mergeCell ref="B68:B73"/>
    <mergeCell ref="A68:A73"/>
    <mergeCell ref="A74:A75"/>
    <mergeCell ref="A39:A47"/>
    <mergeCell ref="B39:B47"/>
    <mergeCell ref="C65:C67"/>
    <mergeCell ref="B55:B58"/>
    <mergeCell ref="B59:B61"/>
    <mergeCell ref="B62:B64"/>
    <mergeCell ref="D59:D61"/>
    <mergeCell ref="C59:C61"/>
    <mergeCell ref="D62:D64"/>
    <mergeCell ref="C62:C64"/>
    <mergeCell ref="E57:R57"/>
    <mergeCell ref="D40:D47"/>
    <mergeCell ref="D17:D19"/>
    <mergeCell ref="D20:D22"/>
    <mergeCell ref="A5:A11"/>
    <mergeCell ref="B5:B11"/>
    <mergeCell ref="E39:R39"/>
    <mergeCell ref="C3:C4"/>
    <mergeCell ref="C5:C11"/>
    <mergeCell ref="C23:C37"/>
    <mergeCell ref="C40:C47"/>
    <mergeCell ref="C48:C54"/>
    <mergeCell ref="D48:D54"/>
    <mergeCell ref="A80:S80"/>
    <mergeCell ref="B3:B4"/>
    <mergeCell ref="A3:A4"/>
    <mergeCell ref="K3:K4"/>
    <mergeCell ref="M3:R3"/>
    <mergeCell ref="D3:D4"/>
    <mergeCell ref="A23:A37"/>
    <mergeCell ref="A17:A22"/>
    <mergeCell ref="E58:R58"/>
    <mergeCell ref="A55:A64"/>
    <mergeCell ref="S27:T27"/>
    <mergeCell ref="S28:T28"/>
    <mergeCell ref="S29:T29"/>
    <mergeCell ref="N68:R73"/>
    <mergeCell ref="C68:C73"/>
    <mergeCell ref="D68:D73"/>
    <mergeCell ref="D76:D78"/>
    <mergeCell ref="C76:C78"/>
    <mergeCell ref="D5:D11"/>
    <mergeCell ref="B48:B54"/>
    <mergeCell ref="E55:R55"/>
    <mergeCell ref="E56:R56"/>
    <mergeCell ref="L5:L11"/>
    <mergeCell ref="K5:K11"/>
    <mergeCell ref="M5:R11"/>
    <mergeCell ref="A65:A67"/>
    <mergeCell ref="B17:B22"/>
    <mergeCell ref="B65:B67"/>
    <mergeCell ref="E13:J13"/>
    <mergeCell ref="E14:J14"/>
    <mergeCell ref="E15:J15"/>
    <mergeCell ref="E16:J16"/>
    <mergeCell ref="E25:J25"/>
    <mergeCell ref="E26:J26"/>
    <mergeCell ref="E27:J27"/>
    <mergeCell ref="E28:J28"/>
    <mergeCell ref="E29:J29"/>
    <mergeCell ref="E34:J34"/>
    <mergeCell ref="E35:J35"/>
    <mergeCell ref="E36:J36"/>
    <mergeCell ref="E37:J37"/>
    <mergeCell ref="E38:J38"/>
    <mergeCell ref="S19:T19"/>
    <mergeCell ref="S23:T23"/>
    <mergeCell ref="S24:T24"/>
    <mergeCell ref="S25:T25"/>
    <mergeCell ref="B23:B37"/>
    <mergeCell ref="D23:D37"/>
    <mergeCell ref="D65:D67"/>
    <mergeCell ref="C17:C19"/>
    <mergeCell ref="C20:C22"/>
    <mergeCell ref="S33:T33"/>
    <mergeCell ref="S34:T34"/>
    <mergeCell ref="S37:T37"/>
    <mergeCell ref="S38:T38"/>
    <mergeCell ref="E17:J17"/>
    <mergeCell ref="E18:J18"/>
    <mergeCell ref="E19:J19"/>
    <mergeCell ref="E20:J20"/>
    <mergeCell ref="E21:J21"/>
    <mergeCell ref="E22:J22"/>
    <mergeCell ref="E23:J23"/>
    <mergeCell ref="E24:J24"/>
    <mergeCell ref="A82:S82"/>
    <mergeCell ref="A83:S83"/>
    <mergeCell ref="A48:A54"/>
    <mergeCell ref="A81:T81"/>
    <mergeCell ref="S35:T36"/>
    <mergeCell ref="S30:T32"/>
    <mergeCell ref="S75:T76"/>
    <mergeCell ref="S50:T50"/>
    <mergeCell ref="S51:T51"/>
    <mergeCell ref="S52:T52"/>
    <mergeCell ref="S46:T49"/>
    <mergeCell ref="S42:T45"/>
    <mergeCell ref="F40:F41"/>
    <mergeCell ref="E40:E41"/>
    <mergeCell ref="E30:J30"/>
    <mergeCell ref="E31:J31"/>
    <mergeCell ref="E32:J32"/>
    <mergeCell ref="E33:J33"/>
    <mergeCell ref="B76:B78"/>
    <mergeCell ref="E77:J77"/>
    <mergeCell ref="E78:J78"/>
    <mergeCell ref="G40:J40"/>
    <mergeCell ref="S39:T41"/>
    <mergeCell ref="E68:J68"/>
    <mergeCell ref="E3:J4"/>
    <mergeCell ref="E5:J5"/>
    <mergeCell ref="E6:J6"/>
    <mergeCell ref="E7:J7"/>
    <mergeCell ref="E8:J8"/>
    <mergeCell ref="E9:J9"/>
    <mergeCell ref="E10:J10"/>
    <mergeCell ref="E11:J11"/>
    <mergeCell ref="E12:J12"/>
    <mergeCell ref="E69:J69"/>
    <mergeCell ref="E70:J70"/>
    <mergeCell ref="E71:J71"/>
    <mergeCell ref="E72:J72"/>
    <mergeCell ref="E73:J73"/>
    <mergeCell ref="E74:J74"/>
    <mergeCell ref="E75:J75"/>
    <mergeCell ref="E76:J76"/>
    <mergeCell ref="E59:J59"/>
    <mergeCell ref="E60:J60"/>
    <mergeCell ref="E61:J61"/>
    <mergeCell ref="E62:J62"/>
    <mergeCell ref="E63:J63"/>
    <mergeCell ref="E64:J64"/>
    <mergeCell ref="E65:J65"/>
    <mergeCell ref="E66:J66"/>
    <mergeCell ref="E67:J67"/>
  </mergeCells>
  <phoneticPr fontId="1"/>
  <printOptions horizontalCentered="1" verticalCentered="1"/>
  <pageMargins left="0.23622047244094491" right="0.23622047244094491" top="0.35433070866141736" bottom="0.35433070866141736" header="0.11811023622047245" footer="0.11811023622047245"/>
  <pageSetup paperSize="9" scale="49" orientation="portrait" horizontalDpi="0" verticalDpi="0"/>
  <drawing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75"/>
  <sheetViews>
    <sheetView topLeftCell="A7" workbookViewId="0">
      <selection activeCell="C70" sqref="C70"/>
    </sheetView>
  </sheetViews>
  <sheetFormatPr baseColWidth="12" defaultColWidth="8.83203125" defaultRowHeight="17" x14ac:dyDescent="0"/>
  <cols>
    <col min="1" max="1" width="6.83203125" style="43" customWidth="1"/>
    <col min="2" max="2" width="8.83203125" style="43" customWidth="1"/>
    <col min="3" max="3" width="73.1640625" style="43" customWidth="1"/>
    <col min="4" max="4" width="49.1640625" style="43" customWidth="1"/>
    <col min="5" max="256" width="8.83203125" style="43"/>
    <col min="257" max="257" width="6.83203125" style="43" customWidth="1"/>
    <col min="258" max="258" width="8.83203125" style="43" customWidth="1"/>
    <col min="259" max="260" width="37.1640625" style="43" customWidth="1"/>
    <col min="261" max="512" width="8.83203125" style="43"/>
    <col min="513" max="513" width="6.83203125" style="43" customWidth="1"/>
    <col min="514" max="514" width="8.83203125" style="43" customWidth="1"/>
    <col min="515" max="516" width="37.1640625" style="43" customWidth="1"/>
    <col min="517" max="768" width="8.83203125" style="43"/>
    <col min="769" max="769" width="6.83203125" style="43" customWidth="1"/>
    <col min="770" max="770" width="8.83203125" style="43" customWidth="1"/>
    <col min="771" max="772" width="37.1640625" style="43" customWidth="1"/>
    <col min="773" max="1024" width="8.83203125" style="43"/>
    <col min="1025" max="1025" width="6.83203125" style="43" customWidth="1"/>
    <col min="1026" max="1026" width="8.83203125" style="43" customWidth="1"/>
    <col min="1027" max="1028" width="37.1640625" style="43" customWidth="1"/>
    <col min="1029" max="1280" width="8.83203125" style="43"/>
    <col min="1281" max="1281" width="6.83203125" style="43" customWidth="1"/>
    <col min="1282" max="1282" width="8.83203125" style="43" customWidth="1"/>
    <col min="1283" max="1284" width="37.1640625" style="43" customWidth="1"/>
    <col min="1285" max="1536" width="8.83203125" style="43"/>
    <col min="1537" max="1537" width="6.83203125" style="43" customWidth="1"/>
    <col min="1538" max="1538" width="8.83203125" style="43" customWidth="1"/>
    <col min="1539" max="1540" width="37.1640625" style="43" customWidth="1"/>
    <col min="1541" max="1792" width="8.83203125" style="43"/>
    <col min="1793" max="1793" width="6.83203125" style="43" customWidth="1"/>
    <col min="1794" max="1794" width="8.83203125" style="43" customWidth="1"/>
    <col min="1795" max="1796" width="37.1640625" style="43" customWidth="1"/>
    <col min="1797" max="2048" width="8.83203125" style="43"/>
    <col min="2049" max="2049" width="6.83203125" style="43" customWidth="1"/>
    <col min="2050" max="2050" width="8.83203125" style="43" customWidth="1"/>
    <col min="2051" max="2052" width="37.1640625" style="43" customWidth="1"/>
    <col min="2053" max="2304" width="8.83203125" style="43"/>
    <col min="2305" max="2305" width="6.83203125" style="43" customWidth="1"/>
    <col min="2306" max="2306" width="8.83203125" style="43" customWidth="1"/>
    <col min="2307" max="2308" width="37.1640625" style="43" customWidth="1"/>
    <col min="2309" max="2560" width="8.83203125" style="43"/>
    <col min="2561" max="2561" width="6.83203125" style="43" customWidth="1"/>
    <col min="2562" max="2562" width="8.83203125" style="43" customWidth="1"/>
    <col min="2563" max="2564" width="37.1640625" style="43" customWidth="1"/>
    <col min="2565" max="2816" width="8.83203125" style="43"/>
    <col min="2817" max="2817" width="6.83203125" style="43" customWidth="1"/>
    <col min="2818" max="2818" width="8.83203125" style="43" customWidth="1"/>
    <col min="2819" max="2820" width="37.1640625" style="43" customWidth="1"/>
    <col min="2821" max="3072" width="8.83203125" style="43"/>
    <col min="3073" max="3073" width="6.83203125" style="43" customWidth="1"/>
    <col min="3074" max="3074" width="8.83203125" style="43" customWidth="1"/>
    <col min="3075" max="3076" width="37.1640625" style="43" customWidth="1"/>
    <col min="3077" max="3328" width="8.83203125" style="43"/>
    <col min="3329" max="3329" width="6.83203125" style="43" customWidth="1"/>
    <col min="3330" max="3330" width="8.83203125" style="43" customWidth="1"/>
    <col min="3331" max="3332" width="37.1640625" style="43" customWidth="1"/>
    <col min="3333" max="3584" width="8.83203125" style="43"/>
    <col min="3585" max="3585" width="6.83203125" style="43" customWidth="1"/>
    <col min="3586" max="3586" width="8.83203125" style="43" customWidth="1"/>
    <col min="3587" max="3588" width="37.1640625" style="43" customWidth="1"/>
    <col min="3589" max="3840" width="8.83203125" style="43"/>
    <col min="3841" max="3841" width="6.83203125" style="43" customWidth="1"/>
    <col min="3842" max="3842" width="8.83203125" style="43" customWidth="1"/>
    <col min="3843" max="3844" width="37.1640625" style="43" customWidth="1"/>
    <col min="3845" max="4096" width="8.83203125" style="43"/>
    <col min="4097" max="4097" width="6.83203125" style="43" customWidth="1"/>
    <col min="4098" max="4098" width="8.83203125" style="43" customWidth="1"/>
    <col min="4099" max="4100" width="37.1640625" style="43" customWidth="1"/>
    <col min="4101" max="4352" width="8.83203125" style="43"/>
    <col min="4353" max="4353" width="6.83203125" style="43" customWidth="1"/>
    <col min="4354" max="4354" width="8.83203125" style="43" customWidth="1"/>
    <col min="4355" max="4356" width="37.1640625" style="43" customWidth="1"/>
    <col min="4357" max="4608" width="8.83203125" style="43"/>
    <col min="4609" max="4609" width="6.83203125" style="43" customWidth="1"/>
    <col min="4610" max="4610" width="8.83203125" style="43" customWidth="1"/>
    <col min="4611" max="4612" width="37.1640625" style="43" customWidth="1"/>
    <col min="4613" max="4864" width="8.83203125" style="43"/>
    <col min="4865" max="4865" width="6.83203125" style="43" customWidth="1"/>
    <col min="4866" max="4866" width="8.83203125" style="43" customWidth="1"/>
    <col min="4867" max="4868" width="37.1640625" style="43" customWidth="1"/>
    <col min="4869" max="5120" width="8.83203125" style="43"/>
    <col min="5121" max="5121" width="6.83203125" style="43" customWidth="1"/>
    <col min="5122" max="5122" width="8.83203125" style="43" customWidth="1"/>
    <col min="5123" max="5124" width="37.1640625" style="43" customWidth="1"/>
    <col min="5125" max="5376" width="8.83203125" style="43"/>
    <col min="5377" max="5377" width="6.83203125" style="43" customWidth="1"/>
    <col min="5378" max="5378" width="8.83203125" style="43" customWidth="1"/>
    <col min="5379" max="5380" width="37.1640625" style="43" customWidth="1"/>
    <col min="5381" max="5632" width="8.83203125" style="43"/>
    <col min="5633" max="5633" width="6.83203125" style="43" customWidth="1"/>
    <col min="5634" max="5634" width="8.83203125" style="43" customWidth="1"/>
    <col min="5635" max="5636" width="37.1640625" style="43" customWidth="1"/>
    <col min="5637" max="5888" width="8.83203125" style="43"/>
    <col min="5889" max="5889" width="6.83203125" style="43" customWidth="1"/>
    <col min="5890" max="5890" width="8.83203125" style="43" customWidth="1"/>
    <col min="5891" max="5892" width="37.1640625" style="43" customWidth="1"/>
    <col min="5893" max="6144" width="8.83203125" style="43"/>
    <col min="6145" max="6145" width="6.83203125" style="43" customWidth="1"/>
    <col min="6146" max="6146" width="8.83203125" style="43" customWidth="1"/>
    <col min="6147" max="6148" width="37.1640625" style="43" customWidth="1"/>
    <col min="6149" max="6400" width="8.83203125" style="43"/>
    <col min="6401" max="6401" width="6.83203125" style="43" customWidth="1"/>
    <col min="6402" max="6402" width="8.83203125" style="43" customWidth="1"/>
    <col min="6403" max="6404" width="37.1640625" style="43" customWidth="1"/>
    <col min="6405" max="6656" width="8.83203125" style="43"/>
    <col min="6657" max="6657" width="6.83203125" style="43" customWidth="1"/>
    <col min="6658" max="6658" width="8.83203125" style="43" customWidth="1"/>
    <col min="6659" max="6660" width="37.1640625" style="43" customWidth="1"/>
    <col min="6661" max="6912" width="8.83203125" style="43"/>
    <col min="6913" max="6913" width="6.83203125" style="43" customWidth="1"/>
    <col min="6914" max="6914" width="8.83203125" style="43" customWidth="1"/>
    <col min="6915" max="6916" width="37.1640625" style="43" customWidth="1"/>
    <col min="6917" max="7168" width="8.83203125" style="43"/>
    <col min="7169" max="7169" width="6.83203125" style="43" customWidth="1"/>
    <col min="7170" max="7170" width="8.83203125" style="43" customWidth="1"/>
    <col min="7171" max="7172" width="37.1640625" style="43" customWidth="1"/>
    <col min="7173" max="7424" width="8.83203125" style="43"/>
    <col min="7425" max="7425" width="6.83203125" style="43" customWidth="1"/>
    <col min="7426" max="7426" width="8.83203125" style="43" customWidth="1"/>
    <col min="7427" max="7428" width="37.1640625" style="43" customWidth="1"/>
    <col min="7429" max="7680" width="8.83203125" style="43"/>
    <col min="7681" max="7681" width="6.83203125" style="43" customWidth="1"/>
    <col min="7682" max="7682" width="8.83203125" style="43" customWidth="1"/>
    <col min="7683" max="7684" width="37.1640625" style="43" customWidth="1"/>
    <col min="7685" max="7936" width="8.83203125" style="43"/>
    <col min="7937" max="7937" width="6.83203125" style="43" customWidth="1"/>
    <col min="7938" max="7938" width="8.83203125" style="43" customWidth="1"/>
    <col min="7939" max="7940" width="37.1640625" style="43" customWidth="1"/>
    <col min="7941" max="8192" width="8.83203125" style="43"/>
    <col min="8193" max="8193" width="6.83203125" style="43" customWidth="1"/>
    <col min="8194" max="8194" width="8.83203125" style="43" customWidth="1"/>
    <col min="8195" max="8196" width="37.1640625" style="43" customWidth="1"/>
    <col min="8197" max="8448" width="8.83203125" style="43"/>
    <col min="8449" max="8449" width="6.83203125" style="43" customWidth="1"/>
    <col min="8450" max="8450" width="8.83203125" style="43" customWidth="1"/>
    <col min="8451" max="8452" width="37.1640625" style="43" customWidth="1"/>
    <col min="8453" max="8704" width="8.83203125" style="43"/>
    <col min="8705" max="8705" width="6.83203125" style="43" customWidth="1"/>
    <col min="8706" max="8706" width="8.83203125" style="43" customWidth="1"/>
    <col min="8707" max="8708" width="37.1640625" style="43" customWidth="1"/>
    <col min="8709" max="8960" width="8.83203125" style="43"/>
    <col min="8961" max="8961" width="6.83203125" style="43" customWidth="1"/>
    <col min="8962" max="8962" width="8.83203125" style="43" customWidth="1"/>
    <col min="8963" max="8964" width="37.1640625" style="43" customWidth="1"/>
    <col min="8965" max="9216" width="8.83203125" style="43"/>
    <col min="9217" max="9217" width="6.83203125" style="43" customWidth="1"/>
    <col min="9218" max="9218" width="8.83203125" style="43" customWidth="1"/>
    <col min="9219" max="9220" width="37.1640625" style="43" customWidth="1"/>
    <col min="9221" max="9472" width="8.83203125" style="43"/>
    <col min="9473" max="9473" width="6.83203125" style="43" customWidth="1"/>
    <col min="9474" max="9474" width="8.83203125" style="43" customWidth="1"/>
    <col min="9475" max="9476" width="37.1640625" style="43" customWidth="1"/>
    <col min="9477" max="9728" width="8.83203125" style="43"/>
    <col min="9729" max="9729" width="6.83203125" style="43" customWidth="1"/>
    <col min="9730" max="9730" width="8.83203125" style="43" customWidth="1"/>
    <col min="9731" max="9732" width="37.1640625" style="43" customWidth="1"/>
    <col min="9733" max="9984" width="8.83203125" style="43"/>
    <col min="9985" max="9985" width="6.83203125" style="43" customWidth="1"/>
    <col min="9986" max="9986" width="8.83203125" style="43" customWidth="1"/>
    <col min="9987" max="9988" width="37.1640625" style="43" customWidth="1"/>
    <col min="9989" max="10240" width="8.83203125" style="43"/>
    <col min="10241" max="10241" width="6.83203125" style="43" customWidth="1"/>
    <col min="10242" max="10242" width="8.83203125" style="43" customWidth="1"/>
    <col min="10243" max="10244" width="37.1640625" style="43" customWidth="1"/>
    <col min="10245" max="10496" width="8.83203125" style="43"/>
    <col min="10497" max="10497" width="6.83203125" style="43" customWidth="1"/>
    <col min="10498" max="10498" width="8.83203125" style="43" customWidth="1"/>
    <col min="10499" max="10500" width="37.1640625" style="43" customWidth="1"/>
    <col min="10501" max="10752" width="8.83203125" style="43"/>
    <col min="10753" max="10753" width="6.83203125" style="43" customWidth="1"/>
    <col min="10754" max="10754" width="8.83203125" style="43" customWidth="1"/>
    <col min="10755" max="10756" width="37.1640625" style="43" customWidth="1"/>
    <col min="10757" max="11008" width="8.83203125" style="43"/>
    <col min="11009" max="11009" width="6.83203125" style="43" customWidth="1"/>
    <col min="11010" max="11010" width="8.83203125" style="43" customWidth="1"/>
    <col min="11011" max="11012" width="37.1640625" style="43" customWidth="1"/>
    <col min="11013" max="11264" width="8.83203125" style="43"/>
    <col min="11265" max="11265" width="6.83203125" style="43" customWidth="1"/>
    <col min="11266" max="11266" width="8.83203125" style="43" customWidth="1"/>
    <col min="11267" max="11268" width="37.1640625" style="43" customWidth="1"/>
    <col min="11269" max="11520" width="8.83203125" style="43"/>
    <col min="11521" max="11521" width="6.83203125" style="43" customWidth="1"/>
    <col min="11522" max="11522" width="8.83203125" style="43" customWidth="1"/>
    <col min="11523" max="11524" width="37.1640625" style="43" customWidth="1"/>
    <col min="11525" max="11776" width="8.83203125" style="43"/>
    <col min="11777" max="11777" width="6.83203125" style="43" customWidth="1"/>
    <col min="11778" max="11778" width="8.83203125" style="43" customWidth="1"/>
    <col min="11779" max="11780" width="37.1640625" style="43" customWidth="1"/>
    <col min="11781" max="12032" width="8.83203125" style="43"/>
    <col min="12033" max="12033" width="6.83203125" style="43" customWidth="1"/>
    <col min="12034" max="12034" width="8.83203125" style="43" customWidth="1"/>
    <col min="12035" max="12036" width="37.1640625" style="43" customWidth="1"/>
    <col min="12037" max="12288" width="8.83203125" style="43"/>
    <col min="12289" max="12289" width="6.83203125" style="43" customWidth="1"/>
    <col min="12290" max="12290" width="8.83203125" style="43" customWidth="1"/>
    <col min="12291" max="12292" width="37.1640625" style="43" customWidth="1"/>
    <col min="12293" max="12544" width="8.83203125" style="43"/>
    <col min="12545" max="12545" width="6.83203125" style="43" customWidth="1"/>
    <col min="12546" max="12546" width="8.83203125" style="43" customWidth="1"/>
    <col min="12547" max="12548" width="37.1640625" style="43" customWidth="1"/>
    <col min="12549" max="12800" width="8.83203125" style="43"/>
    <col min="12801" max="12801" width="6.83203125" style="43" customWidth="1"/>
    <col min="12802" max="12802" width="8.83203125" style="43" customWidth="1"/>
    <col min="12803" max="12804" width="37.1640625" style="43" customWidth="1"/>
    <col min="12805" max="13056" width="8.83203125" style="43"/>
    <col min="13057" max="13057" width="6.83203125" style="43" customWidth="1"/>
    <col min="13058" max="13058" width="8.83203125" style="43" customWidth="1"/>
    <col min="13059" max="13060" width="37.1640625" style="43" customWidth="1"/>
    <col min="13061" max="13312" width="8.83203125" style="43"/>
    <col min="13313" max="13313" width="6.83203125" style="43" customWidth="1"/>
    <col min="13314" max="13314" width="8.83203125" style="43" customWidth="1"/>
    <col min="13315" max="13316" width="37.1640625" style="43" customWidth="1"/>
    <col min="13317" max="13568" width="8.83203125" style="43"/>
    <col min="13569" max="13569" width="6.83203125" style="43" customWidth="1"/>
    <col min="13570" max="13570" width="8.83203125" style="43" customWidth="1"/>
    <col min="13571" max="13572" width="37.1640625" style="43" customWidth="1"/>
    <col min="13573" max="13824" width="8.83203125" style="43"/>
    <col min="13825" max="13825" width="6.83203125" style="43" customWidth="1"/>
    <col min="13826" max="13826" width="8.83203125" style="43" customWidth="1"/>
    <col min="13827" max="13828" width="37.1640625" style="43" customWidth="1"/>
    <col min="13829" max="14080" width="8.83203125" style="43"/>
    <col min="14081" max="14081" width="6.83203125" style="43" customWidth="1"/>
    <col min="14082" max="14082" width="8.83203125" style="43" customWidth="1"/>
    <col min="14083" max="14084" width="37.1640625" style="43" customWidth="1"/>
    <col min="14085" max="14336" width="8.83203125" style="43"/>
    <col min="14337" max="14337" width="6.83203125" style="43" customWidth="1"/>
    <col min="14338" max="14338" width="8.83203125" style="43" customWidth="1"/>
    <col min="14339" max="14340" width="37.1640625" style="43" customWidth="1"/>
    <col min="14341" max="14592" width="8.83203125" style="43"/>
    <col min="14593" max="14593" width="6.83203125" style="43" customWidth="1"/>
    <col min="14594" max="14594" width="8.83203125" style="43" customWidth="1"/>
    <col min="14595" max="14596" width="37.1640625" style="43" customWidth="1"/>
    <col min="14597" max="14848" width="8.83203125" style="43"/>
    <col min="14849" max="14849" width="6.83203125" style="43" customWidth="1"/>
    <col min="14850" max="14850" width="8.83203125" style="43" customWidth="1"/>
    <col min="14851" max="14852" width="37.1640625" style="43" customWidth="1"/>
    <col min="14853" max="15104" width="8.83203125" style="43"/>
    <col min="15105" max="15105" width="6.83203125" style="43" customWidth="1"/>
    <col min="15106" max="15106" width="8.83203125" style="43" customWidth="1"/>
    <col min="15107" max="15108" width="37.1640625" style="43" customWidth="1"/>
    <col min="15109" max="15360" width="8.83203125" style="43"/>
    <col min="15361" max="15361" width="6.83203125" style="43" customWidth="1"/>
    <col min="15362" max="15362" width="8.83203125" style="43" customWidth="1"/>
    <col min="15363" max="15364" width="37.1640625" style="43" customWidth="1"/>
    <col min="15365" max="15616" width="8.83203125" style="43"/>
    <col min="15617" max="15617" width="6.83203125" style="43" customWidth="1"/>
    <col min="15618" max="15618" width="8.83203125" style="43" customWidth="1"/>
    <col min="15619" max="15620" width="37.1640625" style="43" customWidth="1"/>
    <col min="15621" max="15872" width="8.83203125" style="43"/>
    <col min="15873" max="15873" width="6.83203125" style="43" customWidth="1"/>
    <col min="15874" max="15874" width="8.83203125" style="43" customWidth="1"/>
    <col min="15875" max="15876" width="37.1640625" style="43" customWidth="1"/>
    <col min="15877" max="16128" width="8.83203125" style="43"/>
    <col min="16129" max="16129" width="6.83203125" style="43" customWidth="1"/>
    <col min="16130" max="16130" width="8.83203125" style="43" customWidth="1"/>
    <col min="16131" max="16132" width="37.1640625" style="43" customWidth="1"/>
    <col min="16133" max="16384" width="8.83203125" style="43"/>
  </cols>
  <sheetData>
    <row r="1" spans="1:4" ht="18">
      <c r="A1" s="41"/>
      <c r="B1" s="41"/>
      <c r="C1" s="42" t="s">
        <v>244</v>
      </c>
      <c r="D1" s="42" t="s">
        <v>245</v>
      </c>
    </row>
    <row r="2" spans="1:4">
      <c r="A2" s="41" t="s">
        <v>246</v>
      </c>
      <c r="B2" s="41"/>
      <c r="C2" s="41"/>
      <c r="D2" s="41"/>
    </row>
    <row r="3" spans="1:4" ht="41">
      <c r="A3" s="41"/>
      <c r="B3" s="44">
        <v>41723</v>
      </c>
      <c r="C3" s="45" t="s">
        <v>247</v>
      </c>
      <c r="D3" s="41"/>
    </row>
    <row r="4" spans="1:4">
      <c r="A4" s="41"/>
      <c r="B4" s="44">
        <v>41814</v>
      </c>
      <c r="C4" s="41" t="s">
        <v>248</v>
      </c>
      <c r="D4" s="41"/>
    </row>
    <row r="5" spans="1:4" ht="29">
      <c r="A5" s="41"/>
      <c r="B5" s="44">
        <v>41986</v>
      </c>
      <c r="C5" s="45" t="s">
        <v>249</v>
      </c>
      <c r="D5" s="41"/>
    </row>
    <row r="6" spans="1:4">
      <c r="A6" s="41" t="s">
        <v>250</v>
      </c>
      <c r="B6" s="46"/>
      <c r="C6" s="41"/>
      <c r="D6" s="41"/>
    </row>
    <row r="7" spans="1:4" ht="29">
      <c r="A7" s="41"/>
      <c r="B7" s="46" t="s">
        <v>251</v>
      </c>
      <c r="C7" s="45" t="s">
        <v>252</v>
      </c>
      <c r="D7" s="41"/>
    </row>
    <row r="8" spans="1:4">
      <c r="A8" s="41"/>
      <c r="B8" s="44">
        <v>41704</v>
      </c>
      <c r="C8" s="45" t="s">
        <v>253</v>
      </c>
      <c r="D8" s="41"/>
    </row>
    <row r="9" spans="1:4" ht="29">
      <c r="A9" s="41"/>
      <c r="B9" s="44">
        <v>41833</v>
      </c>
      <c r="C9" s="45" t="s">
        <v>254</v>
      </c>
      <c r="D9" s="41"/>
    </row>
    <row r="10" spans="1:4" ht="29">
      <c r="A10" s="41"/>
      <c r="B10" s="44">
        <v>41840</v>
      </c>
      <c r="C10" s="45" t="s">
        <v>255</v>
      </c>
      <c r="D10" s="41"/>
    </row>
    <row r="11" spans="1:4" ht="29">
      <c r="A11" s="41"/>
      <c r="B11" s="44">
        <v>41958</v>
      </c>
      <c r="C11" s="45" t="s">
        <v>256</v>
      </c>
      <c r="D11" s="41"/>
    </row>
    <row r="12" spans="1:4">
      <c r="A12" s="41"/>
      <c r="B12" s="44">
        <v>41959</v>
      </c>
      <c r="C12" s="45" t="s">
        <v>257</v>
      </c>
      <c r="D12" s="41"/>
    </row>
    <row r="13" spans="1:4">
      <c r="A13" s="41"/>
      <c r="B13" s="44">
        <v>41970</v>
      </c>
      <c r="C13" s="45" t="s">
        <v>258</v>
      </c>
      <c r="D13" s="41"/>
    </row>
    <row r="14" spans="1:4">
      <c r="A14" s="41"/>
      <c r="B14" s="44">
        <v>41977</v>
      </c>
      <c r="C14" s="45" t="s">
        <v>369</v>
      </c>
      <c r="D14" s="41"/>
    </row>
    <row r="15" spans="1:4">
      <c r="A15" s="41" t="s">
        <v>259</v>
      </c>
      <c r="B15" s="46"/>
      <c r="C15" s="45"/>
      <c r="D15" s="41"/>
    </row>
    <row r="16" spans="1:4">
      <c r="A16" s="41"/>
      <c r="B16" s="44">
        <v>41660</v>
      </c>
      <c r="C16" s="45" t="s">
        <v>260</v>
      </c>
      <c r="D16" s="41"/>
    </row>
    <row r="17" spans="1:4">
      <c r="A17" s="41"/>
      <c r="B17" s="44">
        <v>41689</v>
      </c>
      <c r="C17" s="45" t="s">
        <v>261</v>
      </c>
      <c r="D17" s="41"/>
    </row>
    <row r="18" spans="1:4">
      <c r="A18" s="41"/>
      <c r="B18" s="44">
        <v>41692</v>
      </c>
      <c r="C18" s="45" t="s">
        <v>262</v>
      </c>
      <c r="D18" s="41"/>
    </row>
    <row r="19" spans="1:4">
      <c r="A19" s="41"/>
      <c r="B19" s="44">
        <v>41695</v>
      </c>
      <c r="C19" s="45" t="s">
        <v>263</v>
      </c>
      <c r="D19" s="41"/>
    </row>
    <row r="20" spans="1:4">
      <c r="A20" s="41"/>
      <c r="B20" s="46" t="s">
        <v>264</v>
      </c>
      <c r="C20" s="45" t="s">
        <v>265</v>
      </c>
      <c r="D20" s="41"/>
    </row>
    <row r="21" spans="1:4" ht="41">
      <c r="A21" s="41"/>
      <c r="B21" s="44">
        <v>41776</v>
      </c>
      <c r="C21" s="74" t="s">
        <v>364</v>
      </c>
      <c r="D21" s="41"/>
    </row>
    <row r="22" spans="1:4">
      <c r="A22" s="41"/>
      <c r="B22" s="44">
        <v>41442</v>
      </c>
      <c r="C22" s="45" t="s">
        <v>370</v>
      </c>
      <c r="D22" s="41"/>
    </row>
    <row r="23" spans="1:4" ht="29">
      <c r="A23" s="41"/>
      <c r="B23" s="44">
        <v>41866</v>
      </c>
      <c r="C23" s="45"/>
      <c r="D23" s="45" t="s">
        <v>266</v>
      </c>
    </row>
    <row r="24" spans="1:4">
      <c r="A24" s="41"/>
      <c r="B24" s="44">
        <v>41889</v>
      </c>
      <c r="C24" s="45" t="s">
        <v>267</v>
      </c>
      <c r="D24" s="41"/>
    </row>
    <row r="25" spans="1:4" ht="41">
      <c r="A25" s="41"/>
      <c r="B25" s="46" t="s">
        <v>268</v>
      </c>
      <c r="C25" s="45" t="s">
        <v>269</v>
      </c>
      <c r="D25" s="41"/>
    </row>
    <row r="26" spans="1:4" ht="77">
      <c r="A26" s="41"/>
      <c r="B26" s="44">
        <v>41923</v>
      </c>
      <c r="C26" s="45"/>
      <c r="D26" s="45" t="s">
        <v>270</v>
      </c>
    </row>
    <row r="27" spans="1:4">
      <c r="A27" s="41"/>
      <c r="B27" s="44">
        <v>41940</v>
      </c>
      <c r="C27" s="45"/>
      <c r="D27" s="45" t="s">
        <v>271</v>
      </c>
    </row>
    <row r="28" spans="1:4" ht="41">
      <c r="A28" s="41"/>
      <c r="B28" s="47">
        <v>41950</v>
      </c>
      <c r="C28" s="45"/>
      <c r="D28" s="45" t="s">
        <v>272</v>
      </c>
    </row>
    <row r="29" spans="1:4" ht="29">
      <c r="A29" s="41"/>
      <c r="B29" s="47">
        <v>41968</v>
      </c>
      <c r="C29" s="45"/>
      <c r="D29" s="45" t="s">
        <v>273</v>
      </c>
    </row>
    <row r="30" spans="1:4" ht="124.5" customHeight="1">
      <c r="A30" s="41"/>
      <c r="B30" s="47">
        <v>41968</v>
      </c>
      <c r="C30" s="45"/>
      <c r="D30" s="45" t="s">
        <v>274</v>
      </c>
    </row>
    <row r="31" spans="1:4" ht="29">
      <c r="A31" s="41"/>
      <c r="B31" s="47">
        <v>41969</v>
      </c>
      <c r="C31" s="45" t="s">
        <v>275</v>
      </c>
      <c r="D31" s="45"/>
    </row>
    <row r="32" spans="1:4" ht="55.5" customHeight="1">
      <c r="A32" s="41"/>
      <c r="B32" s="47">
        <v>41971</v>
      </c>
      <c r="C32" s="45" t="s">
        <v>276</v>
      </c>
      <c r="D32" s="45"/>
    </row>
    <row r="33" spans="1:4">
      <c r="A33" s="41"/>
      <c r="B33" s="47">
        <v>41986</v>
      </c>
      <c r="C33" s="45"/>
      <c r="D33" s="45" t="s">
        <v>277</v>
      </c>
    </row>
    <row r="34" spans="1:4" ht="29">
      <c r="A34" s="41"/>
      <c r="B34" s="47">
        <v>41997</v>
      </c>
      <c r="C34" s="45"/>
      <c r="D34" s="45" t="s">
        <v>278</v>
      </c>
    </row>
    <row r="35" spans="1:4" ht="29">
      <c r="A35" s="41"/>
      <c r="B35" s="47">
        <v>41997</v>
      </c>
      <c r="C35" s="45" t="s">
        <v>279</v>
      </c>
      <c r="D35" s="45"/>
    </row>
    <row r="36" spans="1:4" ht="29">
      <c r="A36" s="41"/>
      <c r="B36" s="47">
        <v>42000</v>
      </c>
      <c r="C36" s="45" t="s">
        <v>280</v>
      </c>
      <c r="D36" s="45"/>
    </row>
    <row r="37" spans="1:4">
      <c r="A37" s="41" t="s">
        <v>281</v>
      </c>
      <c r="B37" s="41"/>
      <c r="C37" s="45"/>
      <c r="D37" s="45"/>
    </row>
    <row r="38" spans="1:4">
      <c r="A38" s="41"/>
      <c r="B38" s="47">
        <v>41649</v>
      </c>
      <c r="C38" s="41"/>
      <c r="D38" s="45" t="s">
        <v>282</v>
      </c>
    </row>
    <row r="39" spans="1:4" ht="96.75" customHeight="1">
      <c r="A39" s="41"/>
      <c r="B39" s="47">
        <v>41653</v>
      </c>
      <c r="C39" s="41"/>
      <c r="D39" s="45" t="s">
        <v>283</v>
      </c>
    </row>
    <row r="40" spans="1:4" ht="58.5" customHeight="1">
      <c r="A40" s="41"/>
      <c r="B40" s="47">
        <v>41675</v>
      </c>
      <c r="C40" s="45" t="s">
        <v>284</v>
      </c>
      <c r="D40" s="45"/>
    </row>
    <row r="41" spans="1:4" ht="89">
      <c r="A41" s="41"/>
      <c r="B41" s="47">
        <v>41688</v>
      </c>
      <c r="C41" s="41"/>
      <c r="D41" s="45" t="s">
        <v>285</v>
      </c>
    </row>
    <row r="42" spans="1:4">
      <c r="A42" s="41"/>
      <c r="B42" s="47">
        <v>41696</v>
      </c>
      <c r="C42" s="41"/>
      <c r="D42" s="45" t="s">
        <v>286</v>
      </c>
    </row>
    <row r="43" spans="1:4">
      <c r="A43" s="41"/>
      <c r="B43" s="47">
        <v>41701</v>
      </c>
      <c r="C43" s="41"/>
      <c r="D43" s="45" t="s">
        <v>287</v>
      </c>
    </row>
    <row r="44" spans="1:4" ht="63" customHeight="1">
      <c r="A44" s="41"/>
      <c r="B44" s="47">
        <v>41712</v>
      </c>
      <c r="C44" s="45" t="s">
        <v>288</v>
      </c>
      <c r="D44" s="45"/>
    </row>
    <row r="45" spans="1:4">
      <c r="A45" s="41"/>
      <c r="B45" s="47">
        <v>41713</v>
      </c>
      <c r="C45" s="41"/>
      <c r="D45" s="45" t="s">
        <v>289</v>
      </c>
    </row>
    <row r="46" spans="1:4" ht="89">
      <c r="A46" s="41"/>
      <c r="B46" s="47">
        <v>41722</v>
      </c>
      <c r="C46" s="41"/>
      <c r="D46" s="45" t="s">
        <v>290</v>
      </c>
    </row>
    <row r="47" spans="1:4" ht="29">
      <c r="A47" s="41"/>
      <c r="B47" s="47">
        <v>41725</v>
      </c>
      <c r="C47" s="41"/>
      <c r="D47" s="45" t="s">
        <v>291</v>
      </c>
    </row>
    <row r="48" spans="1:4" ht="29">
      <c r="A48" s="41"/>
      <c r="B48" s="47">
        <v>41725</v>
      </c>
      <c r="C48" s="41"/>
      <c r="D48" s="45" t="s">
        <v>292</v>
      </c>
    </row>
    <row r="49" spans="1:4" ht="29">
      <c r="A49" s="41"/>
      <c r="B49" s="47">
        <v>41729</v>
      </c>
      <c r="C49" s="41"/>
      <c r="D49" s="45" t="s">
        <v>293</v>
      </c>
    </row>
    <row r="50" spans="1:4">
      <c r="A50" s="41"/>
      <c r="B50" s="47">
        <v>41733</v>
      </c>
      <c r="C50" s="41"/>
      <c r="D50" s="45" t="s">
        <v>294</v>
      </c>
    </row>
    <row r="51" spans="1:4" ht="29">
      <c r="A51" s="41"/>
      <c r="B51" s="47">
        <v>41734</v>
      </c>
      <c r="C51" s="41"/>
      <c r="D51" s="45" t="s">
        <v>295</v>
      </c>
    </row>
    <row r="52" spans="1:4">
      <c r="A52" s="41"/>
      <c r="B52" s="47">
        <v>41745</v>
      </c>
      <c r="C52" s="45" t="s">
        <v>296</v>
      </c>
      <c r="D52" s="45"/>
    </row>
    <row r="53" spans="1:4" ht="65">
      <c r="A53" s="41"/>
      <c r="B53" s="47">
        <v>41752</v>
      </c>
      <c r="C53" s="41"/>
      <c r="D53" s="45" t="s">
        <v>297</v>
      </c>
    </row>
    <row r="54" spans="1:4" ht="91.5" customHeight="1">
      <c r="A54" s="41"/>
      <c r="B54" s="47">
        <v>41771</v>
      </c>
      <c r="C54" s="41"/>
      <c r="D54" s="45" t="s">
        <v>298</v>
      </c>
    </row>
    <row r="55" spans="1:4">
      <c r="A55" s="41"/>
      <c r="B55" s="47">
        <v>41774</v>
      </c>
      <c r="C55" s="41" t="s">
        <v>299</v>
      </c>
      <c r="D55" s="45"/>
    </row>
    <row r="56" spans="1:4" ht="29">
      <c r="A56" s="41"/>
      <c r="B56" s="47">
        <v>41780</v>
      </c>
      <c r="C56" s="41"/>
      <c r="D56" s="45" t="s">
        <v>300</v>
      </c>
    </row>
    <row r="57" spans="1:4" ht="29">
      <c r="A57" s="41"/>
      <c r="B57" s="48">
        <v>41782</v>
      </c>
      <c r="C57" s="41"/>
      <c r="D57" s="49" t="s">
        <v>301</v>
      </c>
    </row>
    <row r="58" spans="1:4" ht="84" customHeight="1">
      <c r="A58" s="41"/>
      <c r="B58" s="47">
        <v>41787</v>
      </c>
      <c r="C58" s="45" t="s">
        <v>302</v>
      </c>
      <c r="D58" s="45"/>
    </row>
    <row r="59" spans="1:4">
      <c r="A59" s="41"/>
      <c r="B59" s="47">
        <v>41787</v>
      </c>
      <c r="C59" s="45" t="s">
        <v>303</v>
      </c>
      <c r="D59" s="45"/>
    </row>
    <row r="60" spans="1:4" ht="29">
      <c r="A60" s="41"/>
      <c r="B60" s="47">
        <v>41787</v>
      </c>
      <c r="C60" s="45" t="s">
        <v>304</v>
      </c>
      <c r="D60" s="45"/>
    </row>
    <row r="61" spans="1:4" ht="29">
      <c r="A61" s="41"/>
      <c r="B61" s="47">
        <v>41789</v>
      </c>
      <c r="C61" s="45" t="s">
        <v>305</v>
      </c>
      <c r="D61" s="45"/>
    </row>
    <row r="62" spans="1:4" ht="29">
      <c r="A62" s="41"/>
      <c r="B62" s="47">
        <v>41789</v>
      </c>
      <c r="C62" s="45" t="s">
        <v>306</v>
      </c>
      <c r="D62" s="45"/>
    </row>
    <row r="63" spans="1:4">
      <c r="A63" s="41"/>
      <c r="B63" s="47">
        <v>41799</v>
      </c>
      <c r="C63" s="45" t="s">
        <v>307</v>
      </c>
      <c r="D63" s="45"/>
    </row>
    <row r="64" spans="1:4">
      <c r="B64" s="38">
        <v>41827</v>
      </c>
      <c r="C64" t="s">
        <v>238</v>
      </c>
    </row>
    <row r="65" spans="2:3">
      <c r="B65" s="38">
        <v>41831</v>
      </c>
      <c r="C65" t="s">
        <v>239</v>
      </c>
    </row>
    <row r="66" spans="2:3">
      <c r="B66" s="38">
        <v>41832</v>
      </c>
      <c r="C66" t="s">
        <v>240</v>
      </c>
    </row>
    <row r="67" spans="2:3">
      <c r="B67" s="38">
        <v>41836</v>
      </c>
      <c r="C67" t="s">
        <v>241</v>
      </c>
    </row>
    <row r="68" spans="2:3">
      <c r="B68" s="38">
        <v>41838</v>
      </c>
      <c r="C68" t="s">
        <v>242</v>
      </c>
    </row>
    <row r="69" spans="2:3">
      <c r="B69" s="38">
        <v>41852</v>
      </c>
      <c r="C69" t="s">
        <v>243</v>
      </c>
    </row>
    <row r="70" spans="2:3">
      <c r="B70"/>
      <c r="C70"/>
    </row>
    <row r="71" spans="2:3">
      <c r="C71" s="50"/>
    </row>
    <row r="72" spans="2:3">
      <c r="C72" s="50"/>
    </row>
    <row r="73" spans="2:3">
      <c r="C73" s="50"/>
    </row>
    <row r="74" spans="2:3">
      <c r="C74" s="50"/>
    </row>
    <row r="75" spans="2:3">
      <c r="C75" s="50"/>
    </row>
  </sheetData>
  <phoneticPr fontId="1"/>
  <pageMargins left="0.23622047244094491" right="0.23622047244094491" top="0.74803149606299213" bottom="0.74803149606299213" header="0.31496062992125984" footer="0.31496062992125984"/>
  <pageSetup paperSize="9" scale="73" fitToHeight="2" orientation="portrait" horizontalDpi="300" verticalDpi="300"/>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5</vt:i4>
      </vt:variant>
    </vt:vector>
  </HeadingPairs>
  <TitlesOfParts>
    <vt:vector size="5" baseType="lpstr">
      <vt:lpstr>簡易診断枠組み</vt:lpstr>
      <vt:lpstr>コスト試算</vt:lpstr>
      <vt:lpstr>国立競技場建設適用手続き</vt:lpstr>
      <vt:lpstr>診断枠組み案</vt:lpstr>
      <vt:lpstr>計画関連クロノジーと今後の調整日程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桑原洋一</dc:creator>
  <cp:lastModifiedBy>YOICHI KUWABARA</cp:lastModifiedBy>
  <cp:lastPrinted>2014-07-10T23:58:22Z</cp:lastPrinted>
  <dcterms:created xsi:type="dcterms:W3CDTF">2013-10-26T11:47:36Z</dcterms:created>
  <dcterms:modified xsi:type="dcterms:W3CDTF">2014-07-13T13:56:33Z</dcterms:modified>
</cp:coreProperties>
</file>